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54"/>
  </bookViews>
  <sheets>
    <sheet name="已开工项目" sheetId="3" r:id="rId1"/>
  </sheets>
  <definedNames>
    <definedName name="_xlnm._FilterDatabase" localSheetId="0" hidden="1">已开工项目!$A$1:$P$50</definedName>
    <definedName name="_xlnm.Print_Titles" localSheetId="0">已开工项目!$1:$4</definedName>
  </definedNames>
  <calcPr calcId="144525"/>
</workbook>
</file>

<file path=xl/sharedStrings.xml><?xml version="1.0" encoding="utf-8"?>
<sst xmlns="http://schemas.openxmlformats.org/spreadsheetml/2006/main" count="196" uniqueCount="126">
  <si>
    <t>2023年乡村振兴项目资金拨付统计表</t>
  </si>
  <si>
    <t>制表单位：巴宜区乡村振兴局</t>
  </si>
  <si>
    <t>序号</t>
  </si>
  <si>
    <t>县区</t>
  </si>
  <si>
    <t>项目名称</t>
  </si>
  <si>
    <t>建设内容</t>
  </si>
  <si>
    <t>总投资
（万元）</t>
  </si>
  <si>
    <t>整合资金（万元）</t>
  </si>
  <si>
    <t>其中中央衔接资金（万元）</t>
  </si>
  <si>
    <t>自治区衔接资金（万元）</t>
  </si>
  <si>
    <t>地（市）财政  涉农整合资金（万元）</t>
  </si>
  <si>
    <t>县（区）财政  涉农整合资金</t>
  </si>
  <si>
    <t>开工时间</t>
  </si>
  <si>
    <t>资金支出
（万元）</t>
  </si>
  <si>
    <t>其中支出</t>
  </si>
  <si>
    <t>中央资金（万元）</t>
  </si>
  <si>
    <t>自治区资金（万元）</t>
  </si>
  <si>
    <t>市级资金（万元）</t>
  </si>
  <si>
    <t>县级资金（万元）</t>
  </si>
  <si>
    <t>巴宜区</t>
  </si>
  <si>
    <t>更章乡白玛店村美丽宜居村项目</t>
  </si>
  <si>
    <t xml:space="preserve">村内道路提升改造9756平方米；维修污水管网1项，新建村内污水主管网1782米.支管1125米新建雨水主管网1128米.支管630米，新建蓄水池2座，新建管网1896米。太阳能路灯30盏。
</t>
  </si>
  <si>
    <t>2023.3.8</t>
  </si>
  <si>
    <t>八一镇尼西村美丽宜居村项目</t>
  </si>
  <si>
    <t>对4个自然村新修排污管道，尼西自然村2000米，仲萨自然村4200米，米久自然村1200米，永久邦嘎自然村2600米。尼西、米久、仲萨、永久邦嘎四个自然村现有饮水工程改造；新增安装路灯50盏94户村容村貌提升；1300米道路硬化。</t>
  </si>
  <si>
    <t>2023.3.10</t>
  </si>
  <si>
    <t>米瑞乡吉定村美丽宜居村项目</t>
  </si>
  <si>
    <t>入户道路硬化500米、村容村貌提升30户、安装路灯22盏，2500米排污管道及配套污水处理设施等配套附属设施。</t>
  </si>
  <si>
    <t>布久乡杰麦村产业园建设项目</t>
  </si>
  <si>
    <t>在11000平方米发展用地上实施三通一平并配套相关消防附属设施，新建钢结构洗涤场。</t>
  </si>
  <si>
    <t>林芝镇帮纳村美丽宜居村项目</t>
  </si>
  <si>
    <t>村内道路硬化3500米；村容村貌提升105户，安装路灯30盏，共计4000平方米，铺设4200米的排污管道及配套污水处理设施。</t>
  </si>
  <si>
    <t>更章村村集体民俗旅游配套设施项目</t>
  </si>
  <si>
    <t>道路提升改造2500米，村容村貌提升37户，安装路灯25盏，垃圾分类点3处75平方米。</t>
  </si>
  <si>
    <t>百巴镇百巴村人居环境整治项目</t>
  </si>
  <si>
    <t>村内道路维修1000米、村容村貌提升60户，人蓄分离点3600平方米、安装路灯30盏，污水处理管道3500米及三级沉淀池、垃圾分类3处75平方米。</t>
  </si>
  <si>
    <t>2023.3.13</t>
  </si>
  <si>
    <t>百巴镇强嘎村人居环境整治项目</t>
  </si>
  <si>
    <t>村内道路维修900米、硬化800米、村容村貌提升63户，改修建打麦场2500平方米、安装路灯40盏、污水管网4000米及污水处理池。</t>
  </si>
  <si>
    <t>2023.3.14</t>
  </si>
  <si>
    <t>米瑞乡曲尼贡嘎村美丽宜居村项目</t>
  </si>
  <si>
    <t>新建排水管网及污水处理设备，村容村貌改造提升137户。修建4500平方米打麦场，修建6处蓄水池及过滤水池。</t>
  </si>
  <si>
    <t>百巴镇拉格村美丽宜居村项目</t>
  </si>
  <si>
    <t>村庄道路提升改造2000米，入户道路硬化1650米，村容村貌提升35户、安装路灯20盏，2000米排污管道及配套污水处理设施。</t>
  </si>
  <si>
    <t>2023.3.12</t>
  </si>
  <si>
    <t>林芝镇朗欧村美丽宜居村项目</t>
  </si>
  <si>
    <t>村内道路维修500米、硬化800米、村容村貌提升32户、垃圾分类处理点2处50平方米，安装路灯21盏、修建2000米污水管网及配套污水处理设施等附属设施。</t>
  </si>
  <si>
    <t>米瑞乡麦娘麦村美丽宜居村项目</t>
  </si>
  <si>
    <t>改造提升贡布乳业公司现有生产线，购置实验室设备，购置新锅炉及新建锅炉房，新建约1300平方库房。</t>
  </si>
  <si>
    <t>西藏林芝市贡布乳业有限公司设备提升改造及厂房建设项目</t>
  </si>
  <si>
    <t>巴宜区藏猪育肥项目</t>
  </si>
  <si>
    <t>380万用于采购藏猪育肥饲料，50万用于购买疫苗和防疫物资等。</t>
  </si>
  <si>
    <t>2023.3.17</t>
  </si>
  <si>
    <t>开朗村犏奶牛养殖项目</t>
  </si>
  <si>
    <t>采购犏奶牛（4-5岁）120头，苜蓿草（二级）94吨，粉料100吨等</t>
  </si>
  <si>
    <t>卡斯木村林下生态鸡养殖项目</t>
  </si>
  <si>
    <t>林下养殖面积约10亩，购置简易鸡舍（集装箱），增设1000米网围栏，购买鸡苗5000只并配套部分饲料和部分电缆和水管。</t>
  </si>
  <si>
    <t>朗欧村犏奶牛到户养殖项目</t>
  </si>
  <si>
    <t>47户每户购置5头犏奶牛，共购置犏奶牛235头,实施到户集中养殖；搭建1410平方米牛舍。</t>
  </si>
  <si>
    <t>2023.3.30</t>
  </si>
  <si>
    <t>百巴镇育肥牛基地改扩建项目</t>
  </si>
  <si>
    <t>百巴镇育肥牛基地改扩建项目，规划总用地面积22088.00平方米（约为33.13亩），规划总建筑面积7205.22平方米，新建建筑面积7205.22平方米，其中新建2座2611.64平方米的牛棚；新建1座建筑为195.52平方米的管理用房；新建1座建筑面积为1299.22平方米的饲料加工+精料间；新建1座建筑面积为35.36平方米的兽医室+消毒室；新建一座建筑面积为53.32平方米的门卫室，新建一座建筑面积为396.48平方米的干粪晾晒棚，以及相应配套附属设施，买牛500头、饲料分为草料和精料其中草料150吨精料50吨和刮粪板两套</t>
  </si>
  <si>
    <t>百巴镇大坝村美丽宜居村项目</t>
  </si>
  <si>
    <t>村庄道路提升改造2000米，入户道路硬化600米、村容村貌提升98户、安装路灯60盏，新建污水管网3000米及污水处理设施、人饮工程提升改造等附属设施。</t>
  </si>
  <si>
    <t>嘎吉村养猪场提升改造项目</t>
  </si>
  <si>
    <r>
      <rPr>
        <sz val="11"/>
        <rFont val="仿宋_GB2312"/>
        <charset val="134"/>
      </rPr>
      <t>本项目主要建设内容为新建道路硬化3594.88</t>
    </r>
    <r>
      <rPr>
        <sz val="11"/>
        <rFont val="方正书宋_GBK"/>
        <charset val="134"/>
      </rPr>
      <t>㎡</t>
    </r>
    <r>
      <rPr>
        <sz val="11"/>
        <rFont val="仿宋_GB2312"/>
        <charset val="134"/>
      </rPr>
      <t>、新建排水边沟581.63米、新建网围栏1220米、新建车辆消毒池大门及采购猪仔、饲料等。其中购买小猪崽500头、能繁母猪80头、饲料210吨</t>
    </r>
  </si>
  <si>
    <t>林芝镇卡斯木村美丽宜居村项目</t>
  </si>
  <si>
    <t>村内道路提升改造1000米。村容村貌提升51户，修建打麦场及人蓄分离3000平方米、安装路灯40盏、垃圾分类处理点1处50平方米，污水工程1000米，人饮管道提升改造配套附属设施。</t>
  </si>
  <si>
    <t>巴宜区民宿改建项目</t>
  </si>
  <si>
    <t>按照3星级以上标准配套2000平米的民宿，并配备水、电、讯等配套相关设施，按照整屋定制配套家具及生活电器。</t>
  </si>
  <si>
    <t>巴宜区新风貌行动项目</t>
  </si>
  <si>
    <t>对巴宜区2022年一个乡镇13个村、2023年16村开展改陈规陋习、美村容村貌，推进积分制等新风貌推进工作</t>
  </si>
  <si>
    <t>2023.6.29</t>
  </si>
  <si>
    <t>巴宜区2023年垃圾清运项目</t>
  </si>
  <si>
    <t>对巴宜区6乡镇开展农村生活垃圾收集、转运、清理</t>
  </si>
  <si>
    <t>巴宜区人畜分离补助项目</t>
  </si>
  <si>
    <t>对巴宜区无人畜分离户进行人畜分离，对部分村庄人畜分离点无法使用的进行改造提升。</t>
  </si>
  <si>
    <t>布久乡仲萨巴村美丽宜居村项目</t>
  </si>
  <si>
    <t>村庄道路提升改造800米、村容村貌提升25户、维修边沟800米，修建排污管道800米，安装路灯20盏。</t>
  </si>
  <si>
    <t>2023.9.1</t>
  </si>
  <si>
    <t>泽列村犏奶牛养殖扩建项目</t>
  </si>
  <si>
    <t>购买犏奶牛96头，配套饲料。</t>
  </si>
  <si>
    <t>布久乡简切村美丽宜居村项目</t>
  </si>
  <si>
    <t>村庄道路硬化500米，村容村貌提升78户，安装路灯48盏，打麦场改造提升，维修排污管道500米，新建排污管道600米，新建公共厕所及农机具房。</t>
  </si>
  <si>
    <t>林芝镇达则村美丽宜居村项目</t>
  </si>
  <si>
    <t>村容村貌提升37户，道路改造提升6097.47平方米，改建打麦场共1934.47平方米、打麦场排水沟195.97米，卵石水渠161.87米，新建公厕43平方米，安装路灯35盏、污水管网及配套污水处理设施。</t>
  </si>
  <si>
    <t>米瑞乡泽列村美丽宜居村项目</t>
  </si>
  <si>
    <t>道路提升改造2262.56平方米、新建水渠342.65米，村容村貌提升及庭院整治28户、围墙改造3363米，安装路灯60盏、1612.68米给排水管网及化粪池等附属设施。</t>
  </si>
  <si>
    <t>米瑞乡嘎萨村美丽宜居村项目</t>
  </si>
  <si>
    <t>道路硬化150平方米、村容村貌提升16户，安装路灯33盏,围墙改造1100米，1630米排污管道及化粪池等配套附属设施.</t>
  </si>
  <si>
    <t>2022年扶贫贷款贴息</t>
  </si>
  <si>
    <t>市级2022年扶贫贷款贴息（含利差补贴）</t>
  </si>
  <si>
    <t>2023.1.31</t>
  </si>
  <si>
    <t>2022年扶贫贷款贴息（含利差补贴）</t>
  </si>
  <si>
    <t>2023.3.9</t>
  </si>
  <si>
    <t>色果绕村农田灌溉水渠项目</t>
  </si>
  <si>
    <t>原有水渠2000余米，但是由于使用年限较长，且原水渠为砖结构（400mm*400mm)，大部分水渠已经无法正常使用，为保证130余亩土地灌溉，拟对原部分水渠大约1500进行维修，1500米*550元。</t>
  </si>
  <si>
    <t>2023.5.22</t>
  </si>
  <si>
    <t>巴宜区百巴镇百巴村乡村旅游户外设施建设项目</t>
  </si>
  <si>
    <t>1、漂流物资采购，水上救援物资设备采购；2、攀岩设备采购、攀岩个人保护装备采购、救援人员物资设备采购；3、飞拉达设备采购、丛林探险（树上、索桥等设备）；4、徒步设备采购；5、骑行设备采购；6、骑马设备物资采购等。</t>
  </si>
  <si>
    <t>2023.7.30</t>
  </si>
  <si>
    <t>拉格村藏猪养殖项目</t>
  </si>
  <si>
    <t>采购能繁母猪（8个月龄后备母藏猪40斤以上）300头，种公猪（8个月以上）10头，饲料和网围栏以及立柱等</t>
  </si>
  <si>
    <t>2023.8.21</t>
  </si>
  <si>
    <t>巴宜区林下资源种植及设施农业建设项目</t>
  </si>
  <si>
    <t>通过新建温室大棚5栋，占地面积6946.45㎡，水渠改造46.5m，新建网围栏489.24m，购置菌包，配套排水、电气等基础设施，打造林下资源种植基地，同时，通过基地带动加乃村群众57户增收，预计年带动增收5万元左右。运营主体为：第三方机构。</t>
  </si>
  <si>
    <t>巴宜区“三岩”搬迁配套产业项目</t>
  </si>
  <si>
    <t>通过修建约4200平方的厂房（包括三通一平）并配套相关附属设施，为三岩搬迁群众实施“飞地经济”产业，带动166户三岩搬迁群众增收，预计年带动增收18万元左右。运营主体为：第三方机构。</t>
  </si>
  <si>
    <t>鲁朗管委会</t>
  </si>
  <si>
    <t>白木村藏猪养殖项目</t>
  </si>
  <si>
    <t>采购能繁母猪500头，配套饲料102吨。到户养殖。</t>
  </si>
  <si>
    <t>2023.3.15</t>
  </si>
  <si>
    <t>巴嘎村犏奶牛养殖项目</t>
  </si>
  <si>
    <t>全村21户，每户购置10头犏奶牛，共购置210头，配套饲料165吨 ，到户养殖。</t>
  </si>
  <si>
    <t>鲁朗镇洛木村美丽宜居村项目</t>
  </si>
  <si>
    <t>人饮工程提升改造新建1个50立方蓄水池含沉沙池，增加引水管1500米；新建污水管网约2000米及配套污水处理设施；垃圾分类处理点1处25平方米。</t>
  </si>
  <si>
    <t>鲁朗乡村旅游配套设施建设项目</t>
  </si>
  <si>
    <r>
      <rPr>
        <sz val="11"/>
        <rFont val="仿宋_GB2312"/>
        <charset val="134"/>
      </rPr>
      <t>新建消防蓄水池2座185m</t>
    </r>
    <r>
      <rPr>
        <sz val="11"/>
        <rFont val="方正书宋_GBK"/>
        <charset val="134"/>
      </rPr>
      <t>³</t>
    </r>
    <r>
      <rPr>
        <sz val="11"/>
        <rFont val="仿宋_GB2312"/>
        <charset val="134"/>
      </rPr>
      <t>水池、对原有消防设施进行提升购置设备。</t>
    </r>
  </si>
  <si>
    <t>鲁朗镇巴嘎村美丽宜居村项目</t>
  </si>
  <si>
    <t>新建索揽管桥工程120米、排污工程1项，给水工程1项，硬化地面470平方米，4米高浆砌石挡土墙378立方米、无基础围墙工程38米，有基础围墙工程6米，钢筋混泥土管8.5米等建设内容。</t>
  </si>
  <si>
    <t>2023.3.18</t>
  </si>
  <si>
    <t>鲁朗镇白木村美丽宜居村项目</t>
  </si>
  <si>
    <t>人饮工程提升改造增加引水管500米，维修1500米；入户道路硬化850米、安装路灯15盏、垃圾分类处理点1处50平方米；修建公共厕所1座,配套水电附属设施。新建排水沟渠1500米、排污管道2000米及配套污水处理设施。</t>
  </si>
  <si>
    <t>2023.3.27</t>
  </si>
  <si>
    <t>鲁朗镇2023年垃圾清运项目</t>
  </si>
  <si>
    <t>对鲁朗镇9个村以第三方合作的方式实施垃圾清运项目，开展农村垃圾收集、转运、清理工作，能有效提升村庄环境。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</si>
</sst>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  <numFmt numFmtId="179" formatCode="0.000_ "/>
    <numFmt numFmtId="180" formatCode="0.00_);[Red]\(0.00\)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b/>
      <sz val="22"/>
      <name val="方正小标宋_GBK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rgb="FFFFFFFF"/>
      <name val="宋体"/>
      <charset val="134"/>
    </font>
    <font>
      <sz val="11"/>
      <color rgb="FF3F3F76"/>
      <name val="宋体"/>
      <charset val="134"/>
    </font>
    <font>
      <u/>
      <sz val="11"/>
      <color rgb="FF0000FF"/>
      <name val="宋体"/>
      <charset val="134"/>
    </font>
    <font>
      <b/>
      <sz val="11"/>
      <color rgb="FF000000"/>
      <name val="宋体"/>
      <charset val="134"/>
    </font>
    <font>
      <b/>
      <sz val="11"/>
      <color rgb="FF1F497D"/>
      <name val="宋体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b/>
      <sz val="13"/>
      <color rgb="FF1F497D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</font>
    <font>
      <b/>
      <sz val="15"/>
      <color rgb="FF1F497D"/>
      <name val="宋体"/>
      <charset val="134"/>
    </font>
    <font>
      <sz val="11"/>
      <color rgb="FFFF0000"/>
      <name val="宋体"/>
      <charset val="134"/>
    </font>
    <font>
      <i/>
      <sz val="11"/>
      <color rgb="FF7F7F7F"/>
      <name val="宋体"/>
      <charset val="134"/>
    </font>
    <font>
      <b/>
      <sz val="18"/>
      <color rgb="FF1F497D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134"/>
    </font>
    <font>
      <b/>
      <sz val="11"/>
      <color rgb="FFFFFFFF"/>
      <name val="宋体"/>
      <charset val="134"/>
    </font>
    <font>
      <b/>
      <sz val="11"/>
      <color rgb="FF3F3F3F"/>
      <name val="宋体"/>
      <charset val="134"/>
    </font>
    <font>
      <sz val="11"/>
      <color indexed="8"/>
      <name val="宋体"/>
      <charset val="134"/>
    </font>
    <font>
      <sz val="11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CC0D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DE9D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" fillId="2" borderId="0">
      <alignment vertical="center"/>
    </xf>
    <xf numFmtId="0" fontId="8" fillId="3" borderId="0">
      <alignment vertical="center"/>
    </xf>
    <xf numFmtId="0" fontId="9" fillId="4" borderId="2">
      <alignment vertical="center"/>
    </xf>
    <xf numFmtId="0" fontId="10" fillId="0" borderId="0">
      <alignment vertical="center"/>
    </xf>
    <xf numFmtId="0" fontId="8" fillId="5" borderId="0">
      <alignment vertical="center"/>
    </xf>
    <xf numFmtId="0" fontId="11" fillId="0" borderId="3">
      <alignment vertical="center"/>
    </xf>
    <xf numFmtId="0" fontId="12" fillId="0" borderId="0">
      <alignment vertical="center"/>
    </xf>
    <xf numFmtId="0" fontId="13" fillId="6" borderId="0">
      <alignment vertical="center"/>
    </xf>
    <xf numFmtId="0" fontId="14" fillId="7" borderId="0">
      <alignment vertical="center"/>
    </xf>
    <xf numFmtId="0" fontId="15" fillId="0" borderId="4">
      <alignment vertical="center"/>
    </xf>
    <xf numFmtId="0" fontId="1" fillId="8" borderId="0">
      <alignment vertical="center"/>
    </xf>
    <xf numFmtId="0" fontId="16" fillId="0" borderId="5">
      <alignment vertical="center"/>
    </xf>
    <xf numFmtId="41" fontId="1" fillId="0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7" fillId="4" borderId="2" applyNumberFormat="0" applyAlignment="0" applyProtection="0">
      <alignment vertical="center"/>
    </xf>
    <xf numFmtId="0" fontId="18" fillId="11" borderId="0">
      <alignment vertical="center"/>
    </xf>
    <xf numFmtId="0" fontId="8" fillId="12" borderId="0">
      <alignment vertical="center"/>
    </xf>
    <xf numFmtId="0" fontId="19" fillId="0" borderId="5">
      <alignment vertical="center"/>
    </xf>
    <xf numFmtId="0" fontId="20" fillId="0" borderId="0">
      <alignment vertical="center"/>
    </xf>
    <xf numFmtId="0" fontId="8" fillId="13" borderId="0">
      <alignment vertical="center"/>
    </xf>
    <xf numFmtId="0" fontId="8" fillId="14" borderId="0">
      <alignment vertical="center"/>
    </xf>
    <xf numFmtId="0" fontId="21" fillId="0" borderId="0">
      <alignment vertical="center"/>
    </xf>
    <xf numFmtId="0" fontId="8" fillId="15" borderId="0">
      <alignment vertical="center"/>
    </xf>
    <xf numFmtId="9" fontId="1" fillId="0" borderId="0">
      <alignment vertical="center"/>
    </xf>
    <xf numFmtId="43" fontId="1" fillId="0" borderId="0">
      <alignment vertical="center"/>
    </xf>
    <xf numFmtId="0" fontId="22" fillId="0" borderId="0">
      <alignment vertical="center"/>
    </xf>
    <xf numFmtId="176" fontId="1" fillId="0" borderId="0">
      <alignment vertical="center"/>
    </xf>
    <xf numFmtId="0" fontId="8" fillId="16" borderId="0">
      <alignment vertical="center"/>
    </xf>
    <xf numFmtId="0" fontId="1" fillId="17" borderId="6">
      <alignment vertical="center"/>
    </xf>
    <xf numFmtId="0" fontId="1" fillId="18" borderId="0">
      <alignment vertical="center"/>
    </xf>
    <xf numFmtId="0" fontId="1" fillId="19" borderId="0">
      <alignment vertical="center"/>
    </xf>
    <xf numFmtId="0" fontId="1" fillId="2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2">
      <alignment vertical="center"/>
    </xf>
    <xf numFmtId="0" fontId="25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7" borderId="0">
      <alignment vertical="center"/>
    </xf>
    <xf numFmtId="0" fontId="1" fillId="28" borderId="0">
      <alignment vertical="center"/>
    </xf>
    <xf numFmtId="0" fontId="8" fillId="29" borderId="0">
      <alignment vertical="center"/>
    </xf>
    <xf numFmtId="0" fontId="1" fillId="30" borderId="0">
      <alignment vertical="center"/>
    </xf>
    <xf numFmtId="0" fontId="1" fillId="31" borderId="0">
      <alignment vertical="center"/>
    </xf>
    <xf numFmtId="0" fontId="26" fillId="0" borderId="0">
      <alignment vertical="center"/>
    </xf>
    <xf numFmtId="0" fontId="27" fillId="32" borderId="7">
      <alignment vertical="center"/>
    </xf>
    <xf numFmtId="0" fontId="8" fillId="33" borderId="0">
      <alignment vertical="center"/>
    </xf>
    <xf numFmtId="0" fontId="28" fillId="23" borderId="8">
      <alignment vertical="center"/>
    </xf>
    <xf numFmtId="0" fontId="1" fillId="34" borderId="0">
      <alignment vertical="center"/>
    </xf>
    <xf numFmtId="0" fontId="1" fillId="0" borderId="0"/>
    <xf numFmtId="0" fontId="29" fillId="0" borderId="0">
      <protection locked="0"/>
    </xf>
    <xf numFmtId="177" fontId="1" fillId="0" borderId="0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项目投入明细_11" xfId="49"/>
    <cellStyle name="常规 51" xfId="50"/>
    <cellStyle name="常规_Sheet1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1"/>
  <sheetViews>
    <sheetView tabSelected="1" zoomScale="85" zoomScaleNormal="85" workbookViewId="0">
      <pane ySplit="4" topLeftCell="A5" activePane="bottomLeft" state="frozen"/>
      <selection/>
      <selection pane="bottomLeft" activeCell="A3" sqref="A1:P50"/>
    </sheetView>
  </sheetViews>
  <sheetFormatPr defaultColWidth="9" defaultRowHeight="13.5"/>
  <cols>
    <col min="1" max="1" width="4.875" style="3" customWidth="1"/>
    <col min="2" max="2" width="10.5" style="3" customWidth="1"/>
    <col min="3" max="3" width="20.125" style="2" customWidth="1"/>
    <col min="4" max="4" width="68.875" style="4" customWidth="1"/>
    <col min="5" max="7" width="10.625" style="5" customWidth="1"/>
    <col min="8" max="10" width="10.7583333333333" style="5" customWidth="1"/>
    <col min="11" max="11" width="12.125" style="1" customWidth="1"/>
    <col min="12" max="12" width="13.7583333333333" style="6" customWidth="1"/>
    <col min="13" max="13" width="11.7583333333333" style="7" customWidth="1"/>
    <col min="14" max="15" width="10.7583333333333" style="7" customWidth="1"/>
    <col min="16" max="16" width="9.375" style="7" customWidth="1"/>
    <col min="17" max="16384" width="9" style="1"/>
  </cols>
  <sheetData>
    <row r="1" ht="34" customHeight="1" spans="1:16">
      <c r="A1" s="8" t="s">
        <v>0</v>
      </c>
      <c r="B1" s="8"/>
      <c r="C1" s="8"/>
      <c r="D1" s="9"/>
      <c r="E1" s="10"/>
      <c r="F1" s="10"/>
      <c r="G1" s="10"/>
      <c r="H1" s="10"/>
      <c r="I1" s="10"/>
      <c r="J1" s="10"/>
      <c r="K1" s="8"/>
      <c r="L1" s="31"/>
      <c r="M1" s="10"/>
      <c r="N1" s="10"/>
      <c r="O1" s="10"/>
      <c r="P1" s="10"/>
    </row>
    <row r="2" s="1" customFormat="1" ht="23" customHeight="1" spans="1:16">
      <c r="A2" s="11" t="s">
        <v>1</v>
      </c>
      <c r="B2" s="11"/>
      <c r="C2" s="11"/>
      <c r="D2" s="11"/>
      <c r="E2" s="12"/>
      <c r="F2" s="12"/>
      <c r="G2" s="12"/>
      <c r="H2" s="12"/>
      <c r="I2" s="12"/>
      <c r="J2" s="12"/>
      <c r="K2" s="11"/>
      <c r="L2" s="32"/>
      <c r="M2" s="33"/>
      <c r="N2" s="33"/>
      <c r="O2" s="33"/>
      <c r="P2" s="33"/>
    </row>
    <row r="3" ht="27" customHeight="1" spans="1:16">
      <c r="A3" s="13" t="s">
        <v>2</v>
      </c>
      <c r="B3" s="13" t="s">
        <v>3</v>
      </c>
      <c r="C3" s="14" t="s">
        <v>4</v>
      </c>
      <c r="D3" s="14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3" t="s">
        <v>12</v>
      </c>
      <c r="L3" s="34" t="s">
        <v>13</v>
      </c>
      <c r="M3" s="15" t="s">
        <v>14</v>
      </c>
      <c r="N3" s="15"/>
      <c r="O3" s="15"/>
      <c r="P3" s="15"/>
    </row>
    <row r="4" s="2" customFormat="1" ht="44" customHeight="1" spans="1:16">
      <c r="A4" s="14"/>
      <c r="B4" s="14"/>
      <c r="C4" s="14"/>
      <c r="D4" s="14"/>
      <c r="E4" s="15"/>
      <c r="F4" s="15"/>
      <c r="G4" s="15"/>
      <c r="H4" s="15"/>
      <c r="I4" s="15"/>
      <c r="J4" s="15"/>
      <c r="K4" s="14"/>
      <c r="L4" s="34"/>
      <c r="M4" s="15" t="s">
        <v>15</v>
      </c>
      <c r="N4" s="15" t="s">
        <v>16</v>
      </c>
      <c r="O4" s="15" t="s">
        <v>17</v>
      </c>
      <c r="P4" s="15" t="s">
        <v>18</v>
      </c>
    </row>
    <row r="5" ht="54" customHeight="1" spans="1:16">
      <c r="A5" s="16">
        <v>1</v>
      </c>
      <c r="B5" s="17" t="s">
        <v>19</v>
      </c>
      <c r="C5" s="18" t="s">
        <v>20</v>
      </c>
      <c r="D5" s="18" t="s">
        <v>21</v>
      </c>
      <c r="E5" s="19">
        <v>648.97</v>
      </c>
      <c r="F5" s="19">
        <f t="shared" ref="F5:F28" si="0">SUM(G5:J5)</f>
        <v>648.97</v>
      </c>
      <c r="G5" s="19">
        <v>390</v>
      </c>
      <c r="H5" s="19">
        <v>160</v>
      </c>
      <c r="I5" s="19">
        <v>0</v>
      </c>
      <c r="J5" s="19">
        <v>98.97</v>
      </c>
      <c r="K5" s="18" t="s">
        <v>22</v>
      </c>
      <c r="L5" s="19">
        <f t="shared" ref="L5:L31" si="1">SUM(M5:P5)</f>
        <v>397.97</v>
      </c>
      <c r="M5" s="19">
        <v>390</v>
      </c>
      <c r="N5" s="19">
        <v>7.97</v>
      </c>
      <c r="O5" s="19">
        <v>0</v>
      </c>
      <c r="P5" s="19">
        <v>0</v>
      </c>
    </row>
    <row r="6" ht="73" customHeight="1" spans="1:16">
      <c r="A6" s="16">
        <v>2</v>
      </c>
      <c r="B6" s="17" t="s">
        <v>19</v>
      </c>
      <c r="C6" s="18" t="s">
        <v>23</v>
      </c>
      <c r="D6" s="18" t="s">
        <v>24</v>
      </c>
      <c r="E6" s="19">
        <v>1259.91</v>
      </c>
      <c r="F6" s="19">
        <f t="shared" si="0"/>
        <v>1259.91</v>
      </c>
      <c r="G6" s="19">
        <v>880</v>
      </c>
      <c r="H6" s="19">
        <v>108</v>
      </c>
      <c r="I6" s="19">
        <v>0</v>
      </c>
      <c r="J6" s="19">
        <v>271.91</v>
      </c>
      <c r="K6" s="18" t="s">
        <v>25</v>
      </c>
      <c r="L6" s="19">
        <f t="shared" si="1"/>
        <v>951.616618</v>
      </c>
      <c r="M6" s="19">
        <v>880</v>
      </c>
      <c r="N6" s="19">
        <f>64.6103880000001+7.00623</f>
        <v>71.6166180000001</v>
      </c>
      <c r="O6" s="19">
        <v>0</v>
      </c>
      <c r="P6" s="19">
        <v>0</v>
      </c>
    </row>
    <row r="7" ht="55" customHeight="1" spans="1:16">
      <c r="A7" s="16">
        <v>3</v>
      </c>
      <c r="B7" s="20" t="s">
        <v>19</v>
      </c>
      <c r="C7" s="20" t="s">
        <v>26</v>
      </c>
      <c r="D7" s="18" t="s">
        <v>27</v>
      </c>
      <c r="E7" s="19">
        <v>499.61</v>
      </c>
      <c r="F7" s="19">
        <f t="shared" si="0"/>
        <v>499.61</v>
      </c>
      <c r="G7" s="19">
        <v>200</v>
      </c>
      <c r="H7" s="19">
        <v>150</v>
      </c>
      <c r="I7" s="19">
        <v>0</v>
      </c>
      <c r="J7" s="19">
        <v>149.61</v>
      </c>
      <c r="K7" s="18" t="s">
        <v>25</v>
      </c>
      <c r="L7" s="19">
        <f t="shared" si="1"/>
        <v>305.47012</v>
      </c>
      <c r="M7" s="19">
        <v>200</v>
      </c>
      <c r="N7" s="19">
        <f>100.73+4.74012</f>
        <v>105.47012</v>
      </c>
      <c r="O7" s="19">
        <v>0</v>
      </c>
      <c r="P7" s="19">
        <v>0</v>
      </c>
    </row>
    <row r="8" ht="55" customHeight="1" spans="1:16">
      <c r="A8" s="16">
        <v>4</v>
      </c>
      <c r="B8" s="17" t="s">
        <v>19</v>
      </c>
      <c r="C8" s="18" t="s">
        <v>28</v>
      </c>
      <c r="D8" s="18" t="s">
        <v>29</v>
      </c>
      <c r="E8" s="21">
        <v>1499.87</v>
      </c>
      <c r="F8" s="19">
        <f t="shared" si="0"/>
        <v>1499.87</v>
      </c>
      <c r="G8" s="19">
        <v>1438.33</v>
      </c>
      <c r="H8" s="19">
        <v>50</v>
      </c>
      <c r="I8" s="19">
        <v>11.54</v>
      </c>
      <c r="J8" s="19"/>
      <c r="K8" s="18" t="s">
        <v>25</v>
      </c>
      <c r="L8" s="19">
        <f t="shared" si="1"/>
        <v>948.399984</v>
      </c>
      <c r="M8" s="19">
        <v>948.399984</v>
      </c>
      <c r="N8" s="19">
        <v>0</v>
      </c>
      <c r="O8" s="19">
        <v>0</v>
      </c>
      <c r="P8" s="19">
        <v>0</v>
      </c>
    </row>
    <row r="9" ht="55" customHeight="1" spans="1:16">
      <c r="A9" s="16">
        <v>5</v>
      </c>
      <c r="B9" s="17" t="s">
        <v>19</v>
      </c>
      <c r="C9" s="18" t="s">
        <v>30</v>
      </c>
      <c r="D9" s="18" t="s">
        <v>31</v>
      </c>
      <c r="E9" s="19">
        <v>1094.78</v>
      </c>
      <c r="F9" s="19">
        <f t="shared" si="0"/>
        <v>1094.78</v>
      </c>
      <c r="G9" s="19">
        <v>660</v>
      </c>
      <c r="H9" s="19">
        <v>240</v>
      </c>
      <c r="I9" s="19">
        <v>0</v>
      </c>
      <c r="J9" s="19">
        <v>194.78</v>
      </c>
      <c r="K9" s="18" t="s">
        <v>25</v>
      </c>
      <c r="L9" s="19">
        <f t="shared" si="1"/>
        <v>778.89</v>
      </c>
      <c r="M9" s="19">
        <v>660</v>
      </c>
      <c r="N9" s="19">
        <v>118.89</v>
      </c>
      <c r="O9" s="19">
        <v>0</v>
      </c>
      <c r="P9" s="19">
        <v>0</v>
      </c>
    </row>
    <row r="10" ht="55" customHeight="1" spans="1:16">
      <c r="A10" s="16">
        <v>6</v>
      </c>
      <c r="B10" s="17" t="s">
        <v>19</v>
      </c>
      <c r="C10" s="18" t="s">
        <v>32</v>
      </c>
      <c r="D10" s="18" t="s">
        <v>33</v>
      </c>
      <c r="E10" s="21">
        <v>599.98</v>
      </c>
      <c r="F10" s="19">
        <f t="shared" si="0"/>
        <v>599.98</v>
      </c>
      <c r="G10" s="19">
        <v>217.99</v>
      </c>
      <c r="H10" s="19">
        <v>240</v>
      </c>
      <c r="I10" s="19">
        <v>71.6</v>
      </c>
      <c r="J10" s="19">
        <v>70.39</v>
      </c>
      <c r="K10" s="18" t="s">
        <v>25</v>
      </c>
      <c r="L10" s="19">
        <f t="shared" si="1"/>
        <v>183.729426</v>
      </c>
      <c r="M10" s="19">
        <v>183.729426</v>
      </c>
      <c r="N10" s="19">
        <v>0</v>
      </c>
      <c r="O10" s="19">
        <v>0</v>
      </c>
      <c r="P10" s="19">
        <v>0</v>
      </c>
    </row>
    <row r="11" ht="56" customHeight="1" spans="1:16">
      <c r="A11" s="16">
        <v>7</v>
      </c>
      <c r="B11" s="17" t="s">
        <v>19</v>
      </c>
      <c r="C11" s="18" t="s">
        <v>34</v>
      </c>
      <c r="D11" s="18" t="s">
        <v>35</v>
      </c>
      <c r="E11" s="21">
        <v>738.46</v>
      </c>
      <c r="F11" s="19">
        <f t="shared" si="0"/>
        <v>738.46</v>
      </c>
      <c r="G11" s="19">
        <v>450</v>
      </c>
      <c r="H11" s="19">
        <v>120</v>
      </c>
      <c r="I11" s="19">
        <v>80</v>
      </c>
      <c r="J11" s="19">
        <v>88.46</v>
      </c>
      <c r="K11" s="18" t="s">
        <v>36</v>
      </c>
      <c r="L11" s="19">
        <f t="shared" si="1"/>
        <v>432.155477</v>
      </c>
      <c r="M11" s="19">
        <v>432.155477</v>
      </c>
      <c r="N11" s="19">
        <v>0</v>
      </c>
      <c r="O11" s="19">
        <v>0</v>
      </c>
      <c r="P11" s="19">
        <v>0</v>
      </c>
    </row>
    <row r="12" ht="56" customHeight="1" spans="1:16">
      <c r="A12" s="16">
        <v>8</v>
      </c>
      <c r="B12" s="17" t="s">
        <v>19</v>
      </c>
      <c r="C12" s="18" t="s">
        <v>37</v>
      </c>
      <c r="D12" s="18" t="s">
        <v>38</v>
      </c>
      <c r="E12" s="21">
        <v>925.96</v>
      </c>
      <c r="F12" s="19">
        <f t="shared" si="0"/>
        <v>925.96</v>
      </c>
      <c r="G12" s="19">
        <v>570</v>
      </c>
      <c r="H12" s="19">
        <v>185</v>
      </c>
      <c r="I12" s="19">
        <v>80</v>
      </c>
      <c r="J12" s="19">
        <v>90.96</v>
      </c>
      <c r="K12" s="18" t="s">
        <v>39</v>
      </c>
      <c r="L12" s="19">
        <f t="shared" si="1"/>
        <v>625.50454</v>
      </c>
      <c r="M12" s="19">
        <v>570</v>
      </c>
      <c r="N12" s="19">
        <v>55.50454</v>
      </c>
      <c r="O12" s="19">
        <v>0</v>
      </c>
      <c r="P12" s="19">
        <v>0</v>
      </c>
    </row>
    <row r="13" ht="56" customHeight="1" spans="1:16">
      <c r="A13" s="16">
        <v>9</v>
      </c>
      <c r="B13" s="17" t="s">
        <v>19</v>
      </c>
      <c r="C13" s="18" t="s">
        <v>40</v>
      </c>
      <c r="D13" s="18" t="s">
        <v>41</v>
      </c>
      <c r="E13" s="19">
        <v>997.4</v>
      </c>
      <c r="F13" s="19">
        <f t="shared" si="0"/>
        <v>997.4</v>
      </c>
      <c r="G13" s="19">
        <v>650</v>
      </c>
      <c r="H13" s="19">
        <v>200</v>
      </c>
      <c r="I13" s="19">
        <v>0</v>
      </c>
      <c r="J13" s="19">
        <v>147.4</v>
      </c>
      <c r="K13" s="18" t="s">
        <v>25</v>
      </c>
      <c r="L13" s="19">
        <f t="shared" si="1"/>
        <v>620.064757</v>
      </c>
      <c r="M13" s="19">
        <f>614.229457+5.8353</f>
        <v>620.064757</v>
      </c>
      <c r="N13" s="19">
        <v>0</v>
      </c>
      <c r="O13" s="19">
        <v>0</v>
      </c>
      <c r="P13" s="19">
        <v>0</v>
      </c>
    </row>
    <row r="14" ht="56" customHeight="1" spans="1:16">
      <c r="A14" s="16">
        <v>10</v>
      </c>
      <c r="B14" s="17" t="s">
        <v>19</v>
      </c>
      <c r="C14" s="18" t="s">
        <v>42</v>
      </c>
      <c r="D14" s="18" t="s">
        <v>43</v>
      </c>
      <c r="E14" s="21">
        <v>1799.88</v>
      </c>
      <c r="F14" s="19">
        <f t="shared" si="0"/>
        <v>1799.88</v>
      </c>
      <c r="G14" s="19">
        <v>1260</v>
      </c>
      <c r="H14" s="19">
        <v>150</v>
      </c>
      <c r="I14" s="19">
        <v>0</v>
      </c>
      <c r="J14" s="19">
        <v>389.88</v>
      </c>
      <c r="K14" s="18" t="s">
        <v>44</v>
      </c>
      <c r="L14" s="19">
        <f t="shared" si="1"/>
        <v>1107.065278</v>
      </c>
      <c r="M14" s="19">
        <f>1097.715718+9.34956</f>
        <v>1107.065278</v>
      </c>
      <c r="N14" s="19">
        <v>0</v>
      </c>
      <c r="O14" s="19">
        <v>0</v>
      </c>
      <c r="P14" s="19">
        <v>0</v>
      </c>
    </row>
    <row r="15" ht="56" customHeight="1" spans="1:16">
      <c r="A15" s="16">
        <v>11</v>
      </c>
      <c r="B15" s="17" t="s">
        <v>19</v>
      </c>
      <c r="C15" s="18" t="s">
        <v>45</v>
      </c>
      <c r="D15" s="18" t="s">
        <v>46</v>
      </c>
      <c r="E15" s="19">
        <v>849.93</v>
      </c>
      <c r="F15" s="19">
        <f t="shared" si="0"/>
        <v>849.93</v>
      </c>
      <c r="G15" s="19">
        <v>510</v>
      </c>
      <c r="H15" s="19">
        <v>140</v>
      </c>
      <c r="I15" s="19">
        <v>0</v>
      </c>
      <c r="J15" s="19">
        <v>199.93</v>
      </c>
      <c r="K15" s="18" t="s">
        <v>36</v>
      </c>
      <c r="L15" s="19">
        <f t="shared" si="1"/>
        <v>612.73016</v>
      </c>
      <c r="M15" s="19">
        <v>510</v>
      </c>
      <c r="N15" s="19">
        <v>102.73016</v>
      </c>
      <c r="O15" s="19">
        <v>0</v>
      </c>
      <c r="P15" s="19">
        <v>0</v>
      </c>
    </row>
    <row r="16" ht="56" customHeight="1" spans="1:16">
      <c r="A16" s="16">
        <v>12</v>
      </c>
      <c r="B16" s="17" t="s">
        <v>19</v>
      </c>
      <c r="C16" s="18" t="s">
        <v>47</v>
      </c>
      <c r="D16" s="18" t="s">
        <v>48</v>
      </c>
      <c r="E16" s="19">
        <v>649.86</v>
      </c>
      <c r="F16" s="19">
        <f t="shared" si="0"/>
        <v>649.86</v>
      </c>
      <c r="G16" s="19">
        <v>440</v>
      </c>
      <c r="H16" s="19">
        <v>100</v>
      </c>
      <c r="I16" s="19">
        <v>0</v>
      </c>
      <c r="J16" s="19">
        <v>109.86</v>
      </c>
      <c r="K16" s="18" t="s">
        <v>39</v>
      </c>
      <c r="L16" s="19">
        <f t="shared" si="1"/>
        <v>420.811026</v>
      </c>
      <c r="M16" s="19">
        <v>420.811026</v>
      </c>
      <c r="N16" s="19">
        <v>0</v>
      </c>
      <c r="O16" s="19">
        <v>0</v>
      </c>
      <c r="P16" s="19">
        <v>0</v>
      </c>
    </row>
    <row r="17" ht="56" customHeight="1" spans="1:16">
      <c r="A17" s="16">
        <v>13</v>
      </c>
      <c r="B17" s="18" t="s">
        <v>19</v>
      </c>
      <c r="C17" s="18" t="s">
        <v>49</v>
      </c>
      <c r="D17" s="18" t="s">
        <v>48</v>
      </c>
      <c r="E17" s="21">
        <v>1700</v>
      </c>
      <c r="F17" s="19">
        <f t="shared" si="0"/>
        <v>1700</v>
      </c>
      <c r="G17" s="19">
        <v>1649</v>
      </c>
      <c r="H17" s="19">
        <v>0</v>
      </c>
      <c r="I17" s="19">
        <v>51</v>
      </c>
      <c r="J17" s="19">
        <v>0</v>
      </c>
      <c r="K17" s="18">
        <v>2023.3</v>
      </c>
      <c r="L17" s="19">
        <f t="shared" si="1"/>
        <v>1009.69</v>
      </c>
      <c r="M17" s="19">
        <v>1009.69</v>
      </c>
      <c r="N17" s="23">
        <v>0</v>
      </c>
      <c r="O17" s="23">
        <v>0</v>
      </c>
      <c r="P17" s="23">
        <v>0</v>
      </c>
    </row>
    <row r="18" ht="55" customHeight="1" spans="1:16">
      <c r="A18" s="16">
        <v>14</v>
      </c>
      <c r="B18" s="18" t="s">
        <v>19</v>
      </c>
      <c r="C18" s="16" t="s">
        <v>50</v>
      </c>
      <c r="D18" s="18" t="s">
        <v>51</v>
      </c>
      <c r="E18" s="22">
        <v>429.524494</v>
      </c>
      <c r="F18" s="19">
        <f t="shared" si="0"/>
        <v>429.52</v>
      </c>
      <c r="G18" s="19">
        <v>429.52</v>
      </c>
      <c r="H18" s="19">
        <v>0</v>
      </c>
      <c r="I18" s="19"/>
      <c r="J18" s="19"/>
      <c r="K18" s="18" t="s">
        <v>52</v>
      </c>
      <c r="L18" s="19">
        <f t="shared" si="1"/>
        <v>300.18</v>
      </c>
      <c r="M18" s="22">
        <v>300.18</v>
      </c>
      <c r="N18" s="22">
        <v>0</v>
      </c>
      <c r="O18" s="22">
        <v>0</v>
      </c>
      <c r="P18" s="22">
        <v>0</v>
      </c>
    </row>
    <row r="19" ht="55" customHeight="1" spans="1:16">
      <c r="A19" s="16">
        <v>15</v>
      </c>
      <c r="B19" s="18" t="s">
        <v>19</v>
      </c>
      <c r="C19" s="16" t="s">
        <v>53</v>
      </c>
      <c r="D19" s="18" t="s">
        <v>54</v>
      </c>
      <c r="E19" s="23">
        <v>199</v>
      </c>
      <c r="F19" s="19">
        <f t="shared" si="0"/>
        <v>199</v>
      </c>
      <c r="G19" s="19">
        <v>199</v>
      </c>
      <c r="H19" s="19">
        <v>0</v>
      </c>
      <c r="I19" s="19"/>
      <c r="J19" s="19"/>
      <c r="K19" s="18" t="s">
        <v>52</v>
      </c>
      <c r="L19" s="19">
        <f t="shared" si="1"/>
        <v>79.54</v>
      </c>
      <c r="M19" s="22">
        <v>79.54</v>
      </c>
      <c r="N19" s="22">
        <v>0</v>
      </c>
      <c r="O19" s="22">
        <v>0</v>
      </c>
      <c r="P19" s="22">
        <v>0</v>
      </c>
    </row>
    <row r="20" ht="55" customHeight="1" spans="1:16">
      <c r="A20" s="16">
        <v>16</v>
      </c>
      <c r="B20" s="18" t="s">
        <v>19</v>
      </c>
      <c r="C20" s="16" t="s">
        <v>55</v>
      </c>
      <c r="D20" s="18" t="s">
        <v>56</v>
      </c>
      <c r="E20" s="23">
        <v>108.25</v>
      </c>
      <c r="F20" s="19">
        <f t="shared" si="0"/>
        <v>108.25</v>
      </c>
      <c r="G20" s="19">
        <v>108.25</v>
      </c>
      <c r="H20" s="19">
        <v>0</v>
      </c>
      <c r="I20" s="19"/>
      <c r="J20" s="19"/>
      <c r="K20" s="18" t="s">
        <v>52</v>
      </c>
      <c r="L20" s="19">
        <f t="shared" si="1"/>
        <v>43.17068</v>
      </c>
      <c r="M20" s="19">
        <v>43.17068</v>
      </c>
      <c r="N20" s="22">
        <v>0</v>
      </c>
      <c r="O20" s="22">
        <v>0</v>
      </c>
      <c r="P20" s="22">
        <v>0</v>
      </c>
    </row>
    <row r="21" ht="55" customHeight="1" spans="1:16">
      <c r="A21" s="16">
        <v>17</v>
      </c>
      <c r="B21" s="18" t="s">
        <v>19</v>
      </c>
      <c r="C21" s="18" t="s">
        <v>57</v>
      </c>
      <c r="D21" s="16" t="s">
        <v>58</v>
      </c>
      <c r="E21" s="21">
        <v>419.86</v>
      </c>
      <c r="F21" s="19">
        <f t="shared" si="0"/>
        <v>419.86</v>
      </c>
      <c r="G21" s="19">
        <v>419.86</v>
      </c>
      <c r="H21" s="19">
        <v>0</v>
      </c>
      <c r="I21" s="19"/>
      <c r="J21" s="19"/>
      <c r="K21" s="18" t="s">
        <v>59</v>
      </c>
      <c r="L21" s="19">
        <f t="shared" si="1"/>
        <v>199.176659</v>
      </c>
      <c r="M21" s="19">
        <f>173.052824+26.123835</f>
        <v>199.176659</v>
      </c>
      <c r="N21" s="23">
        <v>0</v>
      </c>
      <c r="O21" s="23">
        <v>0</v>
      </c>
      <c r="P21" s="23">
        <v>0</v>
      </c>
    </row>
    <row r="22" ht="107" customHeight="1" spans="1:16">
      <c r="A22" s="16">
        <v>18</v>
      </c>
      <c r="B22" s="18" t="s">
        <v>19</v>
      </c>
      <c r="C22" s="18" t="s">
        <v>60</v>
      </c>
      <c r="D22" s="16" t="s">
        <v>61</v>
      </c>
      <c r="E22" s="21">
        <v>1799.53</v>
      </c>
      <c r="F22" s="19">
        <f t="shared" si="0"/>
        <v>1799.53</v>
      </c>
      <c r="G22" s="19">
        <v>1454</v>
      </c>
      <c r="H22" s="19">
        <v>196</v>
      </c>
      <c r="I22" s="19">
        <v>70</v>
      </c>
      <c r="J22" s="19">
        <v>79.53</v>
      </c>
      <c r="K22" s="18" t="s">
        <v>59</v>
      </c>
      <c r="L22" s="19">
        <f t="shared" si="1"/>
        <v>947.169605</v>
      </c>
      <c r="M22" s="35">
        <f>495.11+425.3575+16.930008+9.772097</f>
        <v>947.169605</v>
      </c>
      <c r="N22" s="23">
        <v>0</v>
      </c>
      <c r="O22" s="23">
        <v>0</v>
      </c>
      <c r="P22" s="23">
        <v>0</v>
      </c>
    </row>
    <row r="23" ht="55" customHeight="1" spans="1:16">
      <c r="A23" s="16">
        <v>19</v>
      </c>
      <c r="B23" s="18" t="s">
        <v>19</v>
      </c>
      <c r="C23" s="18" t="s">
        <v>62</v>
      </c>
      <c r="D23" s="16" t="s">
        <v>63</v>
      </c>
      <c r="E23" s="19">
        <v>1196.38</v>
      </c>
      <c r="F23" s="19">
        <f t="shared" si="0"/>
        <v>1196.38</v>
      </c>
      <c r="G23" s="19">
        <v>603.31</v>
      </c>
      <c r="H23" s="19">
        <v>278</v>
      </c>
      <c r="I23" s="19">
        <v>157</v>
      </c>
      <c r="J23" s="19">
        <v>158.07</v>
      </c>
      <c r="K23" s="18" t="s">
        <v>59</v>
      </c>
      <c r="L23" s="19">
        <f t="shared" si="1"/>
        <v>468.001567</v>
      </c>
      <c r="M23" s="19">
        <v>468.001567</v>
      </c>
      <c r="N23" s="23">
        <v>0</v>
      </c>
      <c r="O23" s="23">
        <v>0</v>
      </c>
      <c r="P23" s="23">
        <v>0</v>
      </c>
    </row>
    <row r="24" ht="55" customHeight="1" spans="1:16">
      <c r="A24" s="16">
        <v>20</v>
      </c>
      <c r="B24" s="18" t="s">
        <v>19</v>
      </c>
      <c r="C24" s="18" t="s">
        <v>64</v>
      </c>
      <c r="D24" s="16" t="s">
        <v>65</v>
      </c>
      <c r="E24" s="21">
        <v>299.57</v>
      </c>
      <c r="F24" s="19">
        <f t="shared" si="0"/>
        <v>299.57</v>
      </c>
      <c r="G24" s="19">
        <v>239.57</v>
      </c>
      <c r="H24" s="19">
        <v>60</v>
      </c>
      <c r="I24" s="19"/>
      <c r="J24" s="19"/>
      <c r="K24" s="18" t="s">
        <v>59</v>
      </c>
      <c r="L24" s="19">
        <f t="shared" si="1"/>
        <v>162.11</v>
      </c>
      <c r="M24" s="19">
        <v>162.11</v>
      </c>
      <c r="N24" s="23">
        <v>0</v>
      </c>
      <c r="O24" s="23">
        <v>0</v>
      </c>
      <c r="P24" s="23">
        <v>0</v>
      </c>
    </row>
    <row r="25" ht="55" customHeight="1" spans="1:16">
      <c r="A25" s="16">
        <v>21</v>
      </c>
      <c r="B25" s="18" t="s">
        <v>19</v>
      </c>
      <c r="C25" s="18" t="s">
        <v>66</v>
      </c>
      <c r="D25" s="16" t="s">
        <v>67</v>
      </c>
      <c r="E25" s="19">
        <v>877.34</v>
      </c>
      <c r="F25" s="19">
        <f t="shared" si="0"/>
        <v>877.34</v>
      </c>
      <c r="G25" s="19">
        <v>640</v>
      </c>
      <c r="H25" s="19">
        <v>0</v>
      </c>
      <c r="I25" s="19">
        <v>120</v>
      </c>
      <c r="J25" s="19">
        <v>117.34</v>
      </c>
      <c r="K25" s="18" t="s">
        <v>59</v>
      </c>
      <c r="L25" s="19">
        <f t="shared" si="1"/>
        <v>652.66946</v>
      </c>
      <c r="M25" s="22">
        <v>640</v>
      </c>
      <c r="N25" s="23">
        <v>0</v>
      </c>
      <c r="O25" s="23">
        <v>12.66946</v>
      </c>
      <c r="P25" s="23">
        <v>0</v>
      </c>
    </row>
    <row r="26" ht="55" customHeight="1" spans="1:16">
      <c r="A26" s="16">
        <v>22</v>
      </c>
      <c r="B26" s="18" t="s">
        <v>19</v>
      </c>
      <c r="C26" s="18" t="s">
        <v>68</v>
      </c>
      <c r="D26" s="16" t="s">
        <v>69</v>
      </c>
      <c r="E26" s="23">
        <v>1600</v>
      </c>
      <c r="F26" s="19">
        <f t="shared" si="0"/>
        <v>1600</v>
      </c>
      <c r="G26" s="19">
        <v>780</v>
      </c>
      <c r="H26" s="19">
        <v>361.56</v>
      </c>
      <c r="I26" s="19">
        <v>240</v>
      </c>
      <c r="J26" s="19">
        <v>218.44</v>
      </c>
      <c r="K26" s="18" t="s">
        <v>59</v>
      </c>
      <c r="L26" s="19">
        <f t="shared" si="1"/>
        <v>708.11</v>
      </c>
      <c r="M26" s="35">
        <v>708.11</v>
      </c>
      <c r="N26" s="23">
        <v>0</v>
      </c>
      <c r="O26" s="23">
        <v>0</v>
      </c>
      <c r="P26" s="23">
        <v>0</v>
      </c>
    </row>
    <row r="27" ht="55" customHeight="1" spans="1:16">
      <c r="A27" s="16">
        <v>23</v>
      </c>
      <c r="B27" s="18" t="s">
        <v>19</v>
      </c>
      <c r="C27" s="18" t="s">
        <v>70</v>
      </c>
      <c r="D27" s="16" t="s">
        <v>71</v>
      </c>
      <c r="E27" s="21">
        <v>340</v>
      </c>
      <c r="F27" s="19">
        <v>340</v>
      </c>
      <c r="G27" s="19">
        <v>30</v>
      </c>
      <c r="H27" s="19">
        <v>130</v>
      </c>
      <c r="I27" s="19">
        <v>180</v>
      </c>
      <c r="J27" s="19">
        <v>0</v>
      </c>
      <c r="K27" s="18" t="s">
        <v>72</v>
      </c>
      <c r="L27" s="19">
        <f t="shared" si="1"/>
        <v>330</v>
      </c>
      <c r="M27" s="35">
        <v>30</v>
      </c>
      <c r="N27" s="23">
        <v>130</v>
      </c>
      <c r="O27" s="23">
        <v>170</v>
      </c>
      <c r="P27" s="23"/>
    </row>
    <row r="28" ht="55" customHeight="1" spans="1:16">
      <c r="A28" s="16">
        <v>24</v>
      </c>
      <c r="B28" s="18" t="s">
        <v>19</v>
      </c>
      <c r="C28" s="18" t="s">
        <v>73</v>
      </c>
      <c r="D28" s="24" t="s">
        <v>74</v>
      </c>
      <c r="E28" s="21">
        <v>90</v>
      </c>
      <c r="F28" s="19">
        <v>90</v>
      </c>
      <c r="G28" s="19">
        <v>0</v>
      </c>
      <c r="H28" s="19">
        <v>0</v>
      </c>
      <c r="I28" s="19">
        <v>90</v>
      </c>
      <c r="J28" s="19">
        <v>0</v>
      </c>
      <c r="K28" s="18" t="s">
        <v>72</v>
      </c>
      <c r="L28" s="19">
        <f t="shared" si="1"/>
        <v>0</v>
      </c>
      <c r="M28" s="35"/>
      <c r="N28" s="23"/>
      <c r="O28" s="23"/>
      <c r="P28" s="23"/>
    </row>
    <row r="29" ht="55" customHeight="1" spans="1:16">
      <c r="A29" s="16">
        <v>25</v>
      </c>
      <c r="B29" s="18" t="s">
        <v>19</v>
      </c>
      <c r="C29" s="18" t="s">
        <v>75</v>
      </c>
      <c r="D29" s="16" t="s">
        <v>76</v>
      </c>
      <c r="E29" s="21">
        <v>965</v>
      </c>
      <c r="F29" s="19">
        <v>965</v>
      </c>
      <c r="G29" s="19">
        <v>965</v>
      </c>
      <c r="H29" s="19">
        <v>0</v>
      </c>
      <c r="I29" s="19">
        <v>0</v>
      </c>
      <c r="J29" s="19">
        <v>0</v>
      </c>
      <c r="K29" s="18" t="s">
        <v>72</v>
      </c>
      <c r="L29" s="19">
        <f t="shared" si="1"/>
        <v>0</v>
      </c>
      <c r="M29" s="35"/>
      <c r="N29" s="23"/>
      <c r="O29" s="23"/>
      <c r="P29" s="23"/>
    </row>
    <row r="30" ht="55" customHeight="1" spans="1:16">
      <c r="A30" s="16">
        <v>26</v>
      </c>
      <c r="B30" s="18" t="s">
        <v>19</v>
      </c>
      <c r="C30" s="16" t="s">
        <v>77</v>
      </c>
      <c r="D30" s="16" t="s">
        <v>78</v>
      </c>
      <c r="E30" s="23">
        <v>400</v>
      </c>
      <c r="F30" s="21">
        <v>400</v>
      </c>
      <c r="G30" s="21">
        <v>400</v>
      </c>
      <c r="H30" s="21">
        <v>0</v>
      </c>
      <c r="I30" s="19"/>
      <c r="J30" s="19"/>
      <c r="K30" s="18" t="s">
        <v>79</v>
      </c>
      <c r="L30" s="19">
        <v>0</v>
      </c>
      <c r="M30" s="35"/>
      <c r="N30" s="23"/>
      <c r="O30" s="23"/>
      <c r="P30" s="23"/>
    </row>
    <row r="31" ht="55" customHeight="1" spans="1:16">
      <c r="A31" s="16">
        <v>27</v>
      </c>
      <c r="B31" s="18" t="s">
        <v>19</v>
      </c>
      <c r="C31" s="18" t="s">
        <v>80</v>
      </c>
      <c r="D31" s="16" t="s">
        <v>81</v>
      </c>
      <c r="E31" s="23">
        <v>110</v>
      </c>
      <c r="F31" s="23">
        <v>110</v>
      </c>
      <c r="G31" s="23">
        <v>110</v>
      </c>
      <c r="H31" s="21">
        <v>0</v>
      </c>
      <c r="I31" s="19"/>
      <c r="J31" s="19"/>
      <c r="K31" s="18" t="s">
        <v>79</v>
      </c>
      <c r="L31" s="19">
        <v>0</v>
      </c>
      <c r="M31" s="35"/>
      <c r="N31" s="23"/>
      <c r="O31" s="23"/>
      <c r="P31" s="23"/>
    </row>
    <row r="32" ht="55" customHeight="1" spans="1:16">
      <c r="A32" s="16">
        <v>28</v>
      </c>
      <c r="B32" s="18" t="s">
        <v>19</v>
      </c>
      <c r="C32" s="16" t="s">
        <v>82</v>
      </c>
      <c r="D32" s="25" t="s">
        <v>83</v>
      </c>
      <c r="E32" s="23">
        <v>600</v>
      </c>
      <c r="F32" s="23">
        <v>600</v>
      </c>
      <c r="G32" s="23">
        <v>600</v>
      </c>
      <c r="H32" s="21">
        <v>0</v>
      </c>
      <c r="I32" s="19"/>
      <c r="J32" s="19"/>
      <c r="K32" s="18" t="s">
        <v>79</v>
      </c>
      <c r="L32" s="19">
        <v>0</v>
      </c>
      <c r="M32" s="35"/>
      <c r="N32" s="23"/>
      <c r="O32" s="23"/>
      <c r="P32" s="23"/>
    </row>
    <row r="33" ht="55" customHeight="1" spans="1:16">
      <c r="A33" s="16">
        <v>29</v>
      </c>
      <c r="B33" s="18" t="s">
        <v>19</v>
      </c>
      <c r="C33" s="16" t="s">
        <v>84</v>
      </c>
      <c r="D33" s="25" t="s">
        <v>85</v>
      </c>
      <c r="E33" s="26">
        <v>800</v>
      </c>
      <c r="F33" s="26">
        <v>800</v>
      </c>
      <c r="G33" s="21">
        <v>800</v>
      </c>
      <c r="H33" s="21">
        <v>0</v>
      </c>
      <c r="I33" s="21"/>
      <c r="J33" s="21"/>
      <c r="K33" s="18" t="s">
        <v>79</v>
      </c>
      <c r="L33" s="19">
        <v>0</v>
      </c>
      <c r="M33" s="35"/>
      <c r="N33" s="23"/>
      <c r="O33" s="23"/>
      <c r="P33" s="23"/>
    </row>
    <row r="34" ht="55" customHeight="1" spans="1:16">
      <c r="A34" s="16">
        <v>30</v>
      </c>
      <c r="B34" s="18" t="s">
        <v>19</v>
      </c>
      <c r="C34" s="16" t="s">
        <v>86</v>
      </c>
      <c r="D34" s="25" t="s">
        <v>87</v>
      </c>
      <c r="E34" s="23">
        <v>650</v>
      </c>
      <c r="F34" s="23">
        <v>650</v>
      </c>
      <c r="G34" s="21">
        <v>650</v>
      </c>
      <c r="H34" s="21">
        <v>0</v>
      </c>
      <c r="I34" s="21"/>
      <c r="J34" s="21"/>
      <c r="K34" s="18" t="s">
        <v>79</v>
      </c>
      <c r="L34" s="19">
        <v>0</v>
      </c>
      <c r="M34" s="35"/>
      <c r="N34" s="23"/>
      <c r="O34" s="23"/>
      <c r="P34" s="23"/>
    </row>
    <row r="35" ht="55" customHeight="1" spans="1:16">
      <c r="A35" s="16">
        <v>31</v>
      </c>
      <c r="B35" s="18" t="s">
        <v>19</v>
      </c>
      <c r="C35" s="16" t="s">
        <v>88</v>
      </c>
      <c r="D35" s="25" t="s">
        <v>89</v>
      </c>
      <c r="E35" s="23">
        <v>614.04</v>
      </c>
      <c r="F35" s="23">
        <v>614.04</v>
      </c>
      <c r="G35" s="21">
        <v>600.26</v>
      </c>
      <c r="H35" s="21">
        <v>0</v>
      </c>
      <c r="I35" s="21"/>
      <c r="J35" s="21">
        <v>13.78</v>
      </c>
      <c r="K35" s="18" t="s">
        <v>79</v>
      </c>
      <c r="L35" s="19">
        <v>0</v>
      </c>
      <c r="M35" s="35"/>
      <c r="N35" s="23"/>
      <c r="O35" s="23"/>
      <c r="P35" s="23"/>
    </row>
    <row r="36" ht="55" customHeight="1" spans="1:16">
      <c r="A36" s="16">
        <v>32</v>
      </c>
      <c r="B36" s="18" t="s">
        <v>19</v>
      </c>
      <c r="C36" s="18" t="s">
        <v>90</v>
      </c>
      <c r="D36" s="27" t="s">
        <v>91</v>
      </c>
      <c r="E36" s="23">
        <v>1194.74</v>
      </c>
      <c r="F36" s="23">
        <v>1194.74</v>
      </c>
      <c r="G36" s="23">
        <v>1194.74</v>
      </c>
      <c r="H36" s="23">
        <v>0</v>
      </c>
      <c r="I36" s="29"/>
      <c r="J36" s="23"/>
      <c r="K36" s="18" t="s">
        <v>92</v>
      </c>
      <c r="L36" s="18">
        <v>1194.74</v>
      </c>
      <c r="M36" s="18">
        <v>1194.74</v>
      </c>
      <c r="N36" s="23">
        <v>0</v>
      </c>
      <c r="O36" s="23">
        <v>0</v>
      </c>
      <c r="P36" s="23">
        <v>0</v>
      </c>
    </row>
    <row r="37" ht="55" customHeight="1" spans="1:16">
      <c r="A37" s="16">
        <v>33</v>
      </c>
      <c r="B37" s="16" t="s">
        <v>19</v>
      </c>
      <c r="C37" s="16" t="s">
        <v>90</v>
      </c>
      <c r="D37" s="28" t="s">
        <v>93</v>
      </c>
      <c r="E37" s="19">
        <v>310.73</v>
      </c>
      <c r="F37" s="19">
        <v>310.73</v>
      </c>
      <c r="G37" s="19">
        <v>310.73</v>
      </c>
      <c r="H37" s="19">
        <v>0</v>
      </c>
      <c r="I37" s="29"/>
      <c r="J37" s="19"/>
      <c r="K37" s="16" t="s">
        <v>94</v>
      </c>
      <c r="L37" s="19">
        <v>310.73</v>
      </c>
      <c r="M37" s="19">
        <v>310.73</v>
      </c>
      <c r="N37" s="19">
        <v>0</v>
      </c>
      <c r="O37" s="19">
        <v>0</v>
      </c>
      <c r="P37" s="19">
        <v>0</v>
      </c>
    </row>
    <row r="38" ht="55" customHeight="1" spans="1:16">
      <c r="A38" s="16">
        <v>34</v>
      </c>
      <c r="B38" s="18" t="s">
        <v>19</v>
      </c>
      <c r="C38" s="18" t="s">
        <v>95</v>
      </c>
      <c r="D38" s="27" t="s">
        <v>96</v>
      </c>
      <c r="E38" s="19">
        <v>80.79</v>
      </c>
      <c r="F38" s="19">
        <v>80.79</v>
      </c>
      <c r="G38" s="19">
        <v>56</v>
      </c>
      <c r="H38" s="19">
        <v>0</v>
      </c>
      <c r="I38" s="29"/>
      <c r="J38" s="19">
        <v>24.79</v>
      </c>
      <c r="K38" s="18" t="s">
        <v>97</v>
      </c>
      <c r="L38" s="23">
        <v>66.39</v>
      </c>
      <c r="M38" s="23">
        <v>56</v>
      </c>
      <c r="N38" s="23">
        <v>0</v>
      </c>
      <c r="O38" s="23">
        <v>0</v>
      </c>
      <c r="P38" s="23">
        <v>0</v>
      </c>
    </row>
    <row r="39" ht="55" customHeight="1" spans="1:16">
      <c r="A39" s="16">
        <v>35</v>
      </c>
      <c r="B39" s="18" t="s">
        <v>19</v>
      </c>
      <c r="C39" s="18" t="s">
        <v>98</v>
      </c>
      <c r="D39" s="16" t="s">
        <v>99</v>
      </c>
      <c r="E39" s="21">
        <v>1800</v>
      </c>
      <c r="F39" s="19">
        <f>SUM(G39:K39)</f>
        <v>1800</v>
      </c>
      <c r="G39" s="19">
        <v>1500</v>
      </c>
      <c r="H39" s="19">
        <v>228</v>
      </c>
      <c r="I39" s="29"/>
      <c r="J39" s="19">
        <v>72</v>
      </c>
      <c r="K39" s="19" t="s">
        <v>100</v>
      </c>
      <c r="L39" s="19">
        <f>SUM(M39:P39)</f>
        <v>1590.22</v>
      </c>
      <c r="M39" s="35">
        <v>1500</v>
      </c>
      <c r="N39" s="23">
        <v>90.22</v>
      </c>
      <c r="O39" s="23">
        <v>0</v>
      </c>
      <c r="P39" s="23">
        <v>0</v>
      </c>
    </row>
    <row r="40" ht="55" customHeight="1" spans="1:16">
      <c r="A40" s="16">
        <v>36</v>
      </c>
      <c r="B40" s="18" t="s">
        <v>19</v>
      </c>
      <c r="C40" s="16" t="s">
        <v>101</v>
      </c>
      <c r="D40" s="18" t="s">
        <v>102</v>
      </c>
      <c r="E40" s="23">
        <v>371.95</v>
      </c>
      <c r="F40" s="19">
        <f>SUM(G40:K40)</f>
        <v>371.95</v>
      </c>
      <c r="G40" s="19">
        <v>371.95</v>
      </c>
      <c r="H40" s="19">
        <v>0</v>
      </c>
      <c r="I40" s="29"/>
      <c r="J40" s="19"/>
      <c r="K40" s="19" t="s">
        <v>103</v>
      </c>
      <c r="L40" s="19">
        <f>SUM(M40:P40)</f>
        <v>334.2555</v>
      </c>
      <c r="M40" s="22">
        <f>148.558+185.6975</f>
        <v>334.2555</v>
      </c>
      <c r="N40" s="23">
        <v>0</v>
      </c>
      <c r="O40" s="23">
        <v>0</v>
      </c>
      <c r="P40" s="23">
        <v>0</v>
      </c>
    </row>
    <row r="41" ht="55" customHeight="1" spans="1:16">
      <c r="A41" s="16">
        <v>37</v>
      </c>
      <c r="B41" s="17" t="s">
        <v>19</v>
      </c>
      <c r="C41" s="16" t="s">
        <v>104</v>
      </c>
      <c r="D41" s="18" t="s">
        <v>105</v>
      </c>
      <c r="E41" s="23">
        <v>300</v>
      </c>
      <c r="F41" s="21">
        <v>300</v>
      </c>
      <c r="G41" s="21">
        <v>300</v>
      </c>
      <c r="H41" s="19"/>
      <c r="I41" s="29"/>
      <c r="J41" s="19"/>
      <c r="K41" s="19"/>
      <c r="L41" s="19"/>
      <c r="M41" s="22"/>
      <c r="N41" s="23"/>
      <c r="O41" s="23"/>
      <c r="P41" s="23"/>
    </row>
    <row r="42" ht="55" customHeight="1" spans="1:16">
      <c r="A42" s="16">
        <v>38</v>
      </c>
      <c r="B42" s="23" t="s">
        <v>19</v>
      </c>
      <c r="C42" s="18" t="s">
        <v>106</v>
      </c>
      <c r="D42" s="18" t="s">
        <v>107</v>
      </c>
      <c r="E42" s="29">
        <v>630</v>
      </c>
      <c r="F42" s="29">
        <f>SUM(G42:J42)</f>
        <v>630</v>
      </c>
      <c r="G42" s="23">
        <v>0</v>
      </c>
      <c r="H42" s="23">
        <v>0</v>
      </c>
      <c r="I42" s="23">
        <v>630</v>
      </c>
      <c r="J42" s="23">
        <v>0</v>
      </c>
      <c r="K42" s="19"/>
      <c r="L42" s="19"/>
      <c r="M42" s="22"/>
      <c r="N42" s="23"/>
      <c r="O42" s="23"/>
      <c r="P42" s="23"/>
    </row>
    <row r="43" ht="55" customHeight="1" spans="1:16">
      <c r="A43" s="16">
        <v>39</v>
      </c>
      <c r="B43" s="19" t="s">
        <v>108</v>
      </c>
      <c r="C43" s="16" t="s">
        <v>109</v>
      </c>
      <c r="D43" s="28" t="s">
        <v>110</v>
      </c>
      <c r="E43" s="19">
        <v>169.91</v>
      </c>
      <c r="F43" s="19">
        <v>169.91</v>
      </c>
      <c r="G43" s="19">
        <v>169.91</v>
      </c>
      <c r="H43" s="19">
        <v>0</v>
      </c>
      <c r="I43" s="19"/>
      <c r="J43" s="19"/>
      <c r="K43" s="22" t="s">
        <v>111</v>
      </c>
      <c r="L43" s="22">
        <v>126.22</v>
      </c>
      <c r="M43" s="22">
        <v>126.22</v>
      </c>
      <c r="N43" s="22">
        <v>0</v>
      </c>
      <c r="O43" s="22">
        <v>0</v>
      </c>
      <c r="P43" s="22">
        <v>0</v>
      </c>
    </row>
    <row r="44" ht="55" customHeight="1" spans="1:16">
      <c r="A44" s="16">
        <v>40</v>
      </c>
      <c r="B44" s="19" t="s">
        <v>108</v>
      </c>
      <c r="C44" s="16" t="s">
        <v>112</v>
      </c>
      <c r="D44" s="28" t="s">
        <v>113</v>
      </c>
      <c r="E44" s="19">
        <v>289.99</v>
      </c>
      <c r="F44" s="19">
        <v>289.99</v>
      </c>
      <c r="G44" s="19">
        <v>289.99</v>
      </c>
      <c r="H44" s="19">
        <v>0</v>
      </c>
      <c r="I44" s="19"/>
      <c r="J44" s="19"/>
      <c r="K44" s="22" t="s">
        <v>111</v>
      </c>
      <c r="L44" s="22">
        <v>233.892</v>
      </c>
      <c r="M44" s="22">
        <v>233.892</v>
      </c>
      <c r="N44" s="22">
        <v>0</v>
      </c>
      <c r="O44" s="22">
        <v>0</v>
      </c>
      <c r="P44" s="22">
        <v>0</v>
      </c>
    </row>
    <row r="45" ht="55" customHeight="1" spans="1:16">
      <c r="A45" s="16">
        <v>41</v>
      </c>
      <c r="B45" s="19" t="s">
        <v>108</v>
      </c>
      <c r="C45" s="16" t="s">
        <v>114</v>
      </c>
      <c r="D45" s="28" t="s">
        <v>115</v>
      </c>
      <c r="E45" s="19">
        <v>347.13</v>
      </c>
      <c r="F45" s="19">
        <v>347.13</v>
      </c>
      <c r="G45" s="19">
        <v>197.13</v>
      </c>
      <c r="H45" s="19">
        <v>150</v>
      </c>
      <c r="I45" s="19"/>
      <c r="J45" s="19"/>
      <c r="K45" s="22" t="s">
        <v>111</v>
      </c>
      <c r="L45" s="22">
        <v>202.46</v>
      </c>
      <c r="M45" s="22">
        <v>202.46</v>
      </c>
      <c r="N45" s="22">
        <v>0</v>
      </c>
      <c r="O45" s="22">
        <v>0</v>
      </c>
      <c r="P45" s="22">
        <v>0</v>
      </c>
    </row>
    <row r="46" ht="55" customHeight="1" spans="1:16">
      <c r="A46" s="16">
        <v>42</v>
      </c>
      <c r="B46" s="30" t="s">
        <v>108</v>
      </c>
      <c r="C46" s="30" t="s">
        <v>116</v>
      </c>
      <c r="D46" s="28" t="s">
        <v>117</v>
      </c>
      <c r="E46" s="19">
        <v>200</v>
      </c>
      <c r="F46" s="19">
        <v>200</v>
      </c>
      <c r="G46" s="19">
        <v>140</v>
      </c>
      <c r="H46" s="19">
        <v>60</v>
      </c>
      <c r="I46" s="19"/>
      <c r="J46" s="19"/>
      <c r="K46" s="22" t="s">
        <v>111</v>
      </c>
      <c r="L46" s="22">
        <v>79.19</v>
      </c>
      <c r="M46" s="22">
        <v>79.19</v>
      </c>
      <c r="N46" s="22">
        <v>0</v>
      </c>
      <c r="O46" s="22">
        <v>0</v>
      </c>
      <c r="P46" s="22">
        <v>0</v>
      </c>
    </row>
    <row r="47" ht="55" customHeight="1" spans="1:16">
      <c r="A47" s="16">
        <v>43</v>
      </c>
      <c r="B47" s="19" t="s">
        <v>108</v>
      </c>
      <c r="C47" s="16" t="s">
        <v>118</v>
      </c>
      <c r="D47" s="28" t="s">
        <v>119</v>
      </c>
      <c r="E47" s="19">
        <v>449.83</v>
      </c>
      <c r="F47" s="19">
        <v>449.83</v>
      </c>
      <c r="G47" s="19">
        <v>262.83</v>
      </c>
      <c r="H47" s="19">
        <v>187</v>
      </c>
      <c r="I47" s="19"/>
      <c r="J47" s="19"/>
      <c r="K47" s="22" t="s">
        <v>120</v>
      </c>
      <c r="L47" s="22">
        <v>234.71</v>
      </c>
      <c r="M47" s="22">
        <v>234.71</v>
      </c>
      <c r="N47" s="22">
        <v>0</v>
      </c>
      <c r="O47" s="22">
        <v>0</v>
      </c>
      <c r="P47" s="22">
        <v>0</v>
      </c>
    </row>
    <row r="48" ht="55" customHeight="1" spans="1:16">
      <c r="A48" s="16">
        <v>44</v>
      </c>
      <c r="B48" s="19" t="s">
        <v>108</v>
      </c>
      <c r="C48" s="16" t="s">
        <v>121</v>
      </c>
      <c r="D48" s="28" t="s">
        <v>122</v>
      </c>
      <c r="E48" s="19">
        <v>549.86</v>
      </c>
      <c r="F48" s="19">
        <v>549.86</v>
      </c>
      <c r="G48" s="19">
        <v>330</v>
      </c>
      <c r="H48" s="19">
        <v>173</v>
      </c>
      <c r="I48" s="19">
        <v>46.86</v>
      </c>
      <c r="J48" s="19">
        <v>0</v>
      </c>
      <c r="K48" s="22" t="s">
        <v>123</v>
      </c>
      <c r="L48" s="22">
        <v>206.39</v>
      </c>
      <c r="M48" s="36">
        <v>206.39</v>
      </c>
      <c r="N48" s="22">
        <v>0</v>
      </c>
      <c r="O48" s="22">
        <v>0</v>
      </c>
      <c r="P48" s="22">
        <v>0</v>
      </c>
    </row>
    <row r="49" ht="55" customHeight="1" spans="1:16">
      <c r="A49" s="16">
        <v>45</v>
      </c>
      <c r="B49" s="19" t="s">
        <v>19</v>
      </c>
      <c r="C49" s="16" t="s">
        <v>124</v>
      </c>
      <c r="D49" s="28" t="s">
        <v>125</v>
      </c>
      <c r="E49" s="19">
        <v>15</v>
      </c>
      <c r="F49" s="19">
        <v>15</v>
      </c>
      <c r="G49" s="19">
        <v>0</v>
      </c>
      <c r="H49" s="19">
        <v>0</v>
      </c>
      <c r="I49" s="19">
        <v>15</v>
      </c>
      <c r="J49" s="19"/>
      <c r="K49" s="22"/>
      <c r="L49" s="22"/>
      <c r="M49" s="36"/>
      <c r="N49" s="22"/>
      <c r="O49" s="22"/>
      <c r="P49" s="22"/>
    </row>
    <row r="50" ht="44" customHeight="1" spans="1:16">
      <c r="A50" s="16" t="s">
        <v>19</v>
      </c>
      <c r="B50" s="16"/>
      <c r="C50" s="16">
        <v>45</v>
      </c>
      <c r="D50" s="28"/>
      <c r="E50" s="19">
        <f t="shared" ref="E50:J50" si="2">SUM(E5:E49)</f>
        <v>31473.034494</v>
      </c>
      <c r="F50" s="19">
        <f t="shared" si="2"/>
        <v>31473.03</v>
      </c>
      <c r="G50" s="19">
        <f t="shared" si="2"/>
        <v>23467.37</v>
      </c>
      <c r="H50" s="19">
        <f t="shared" si="2"/>
        <v>3666.56</v>
      </c>
      <c r="I50" s="19">
        <f t="shared" si="2"/>
        <v>1843</v>
      </c>
      <c r="J50" s="19">
        <f t="shared" si="2"/>
        <v>2496.1</v>
      </c>
      <c r="K50" s="19"/>
      <c r="L50" s="19">
        <f t="shared" ref="K50:P50" si="3">SUM(L5:L49)</f>
        <v>16863.422857</v>
      </c>
      <c r="M50" s="19">
        <f t="shared" si="3"/>
        <v>15987.961959</v>
      </c>
      <c r="N50" s="19">
        <f t="shared" si="3"/>
        <v>682.401438</v>
      </c>
      <c r="O50" s="19">
        <f t="shared" si="3"/>
        <v>182.66946</v>
      </c>
      <c r="P50" s="19">
        <f t="shared" si="3"/>
        <v>0</v>
      </c>
    </row>
    <row r="51" ht="96" customHeight="1"/>
  </sheetData>
  <autoFilter ref="A1:P50">
    <extLst/>
  </autoFilter>
  <mergeCells count="16">
    <mergeCell ref="A1:P1"/>
    <mergeCell ref="A2:K2"/>
    <mergeCell ref="M3:P3"/>
    <mergeCell ref="A50:B5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196503208378169" right="0" top="0.60617426248986" bottom="0.60617426248986" header="0.499937478012926" footer="0.499937478012926"/>
  <pageSetup paperSize="9" scale="62" fitToHeight="0" orientation="landscape"/>
  <headerFooter>
    <oddFooter>&amp;C&amp;"宋体,常规"&amp;11第&amp;"宋体,常规"&amp;11&amp;P+1&amp;"宋体,常规"&amp;11页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已开工项目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唐坚</cp:lastModifiedBy>
  <cp:revision>0</cp:revision>
  <dcterms:created xsi:type="dcterms:W3CDTF">2018-09-28T03:28:00Z</dcterms:created>
  <dcterms:modified xsi:type="dcterms:W3CDTF">2023-09-09T07:57:04Z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38C1A82CD484432296BC867CCF64B0F5_13</vt:lpwstr>
  </property>
  <property fmtid="{D5CDD505-2E9C-101B-9397-08002B2CF9AE}" pid="4" name="KSOReadingLayout">
    <vt:bool>true</vt:bool>
  </property>
</Properties>
</file>