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8"/>
  </bookViews>
  <sheets>
    <sheet name="明细表" sheetId="28" r:id="rId1"/>
  </sheets>
  <definedNames>
    <definedName name="_xlnm._FilterDatabase" localSheetId="0" hidden="1">明细表!$A$5:$R$57</definedName>
    <definedName name="_xlnm.Print_Titles" localSheetId="0">明细表!$3:$5</definedName>
  </definedNames>
  <calcPr calcId="144525"/>
</workbook>
</file>

<file path=xl/sharedStrings.xml><?xml version="1.0" encoding="utf-8"?>
<sst xmlns="http://schemas.openxmlformats.org/spreadsheetml/2006/main" count="345" uniqueCount="198">
  <si>
    <t>巴宜区2023年乡村振兴衔接资金项目计划完成情况</t>
  </si>
  <si>
    <t>制表单位：巴宜区乡村振兴局</t>
  </si>
  <si>
    <t>序号</t>
  </si>
  <si>
    <t>县（区)、乡（镇）名称</t>
  </si>
  <si>
    <t>项目名称</t>
  </si>
  <si>
    <t>建设地点（所在乡村名）</t>
  </si>
  <si>
    <t>项目建设内容                                                                               （包括：项目的可行性、必要性和效益分析等内容）</t>
  </si>
  <si>
    <t>项目性质      （新建或续建）</t>
  </si>
  <si>
    <t>财政涉农整合资金来源及金额</t>
  </si>
  <si>
    <t>投资计划(万元)</t>
  </si>
  <si>
    <t>计划完成时间</t>
  </si>
  <si>
    <t>资金来源名称</t>
  </si>
  <si>
    <t>金额(万元)</t>
  </si>
  <si>
    <t>总投资</t>
  </si>
  <si>
    <t>中央财政  涉农整合       资金</t>
  </si>
  <si>
    <t>自治区财政  涉农整合        资金</t>
  </si>
  <si>
    <t>地（市）财政涉农整合资金</t>
  </si>
  <si>
    <t>县（区）财政涉农整合资金</t>
  </si>
  <si>
    <t>援藏                     资金</t>
  </si>
  <si>
    <t>银行                             贷款</t>
  </si>
  <si>
    <t>项目单位自筹</t>
  </si>
  <si>
    <t>其他                  资金</t>
  </si>
  <si>
    <t>行次</t>
  </si>
  <si>
    <t>一、巴宜区</t>
  </si>
  <si>
    <t>(一)乡村特色产业（含产业基础设施配套）</t>
  </si>
  <si>
    <t>巴宜区</t>
  </si>
  <si>
    <t>更章村村集体民俗旅游配套设施项目</t>
  </si>
  <si>
    <t>更章乡更章村</t>
  </si>
  <si>
    <t>通过建设，1、民宿建筑工程1089.15平方米；2、给排水管网、消防设施、排污设施；3、人行道铺装等园建工程；4、开展植物工程等；5、开展水电配套，后期由村集体经营管理，采取年底分红、带动就业等方式，带动本村群众增收，同时，进一步增加村集体经济收入16万元左右。经营主体为：更章村村集体。</t>
  </si>
  <si>
    <t>新建</t>
  </si>
  <si>
    <t>中央资金：财政衔接推进乡村振兴补助资金：198.33万元；少数民族发展资金：19.66万元；自治区资金：少数民族发展资金240万元；市级资金：财政衔接推进乡村振兴补助资金：71.6万元；县级资金：财政衔接推进乡村振兴补助资金：70.39万元</t>
  </si>
  <si>
    <t>2023年12月前</t>
  </si>
  <si>
    <t>拉格村藏猪养殖项目</t>
  </si>
  <si>
    <t>百巴镇拉格村</t>
  </si>
  <si>
    <t>通过采购能繁母猪（8个月龄后备母藏猪40斤以上）300头，种公猪（8个月以上）10头，饲料和网围栏以及立柱等。发展拉格村藏香猪养殖，带动该村142户620人增收（其中脱贫户24户84人），预计年带动增收13万元左右。经营主体为：拉格村群众。</t>
  </si>
  <si>
    <t>中央资金：财政衔接推进乡村振兴补助资金：371.95万元</t>
  </si>
  <si>
    <t>朗欧村犏奶牛到户养殖项目</t>
  </si>
  <si>
    <t>林芝镇朗欧村</t>
  </si>
  <si>
    <t>通过为47户每户购置5头犏奶牛，共购置犏奶牛235头，搭建1410平方米牛舍,实现到户养殖、集中管理；带动该村47户193人实现增收，预计年增收11万元左右。经营主体为：朗欧村群众。</t>
  </si>
  <si>
    <t>中央资金：财政衔接推进乡村振兴补助资金：419.86万元</t>
  </si>
  <si>
    <t>卡斯木村林下生态鸡养殖项目</t>
  </si>
  <si>
    <t>林芝镇卡斯木村</t>
  </si>
  <si>
    <t>通过购置简易鸡舍（集装箱），增设1000米网围栏，购买鸡苗5000只并配套部分饲料和部分电缆和水管，达到面积约10亩林下养殖，带动该村59户190人实现增收，预计年带动增收4万元左右。经营主体为：卡斯木村群众。</t>
  </si>
  <si>
    <t>中央资金：财政衔接推进乡村振兴补助资金：108.25万元</t>
  </si>
  <si>
    <t>布久乡杰麦村产业园建设项目</t>
  </si>
  <si>
    <t>布久乡杰麦村</t>
  </si>
  <si>
    <t>通过在杰麦村11000平方米发展用地上实施钢结构洗涤厂项目，建设厂房5000余平方米，并开展三通一平并配套相关消防附属设施。有利于进一步规范巴宜区洗涤产业，带动杰麦片区群众增收，预计年带动增收50万元以上。经营主体为：第三方洗涤公司。</t>
  </si>
  <si>
    <t>中央资金：财政衔接推进乡村振兴补助资金1438.33万元；自治区资金：财政衔接推进乡村振兴补助资金：50万元；市级资金：财政衔接推进乡村振兴补助资金：11.54万元</t>
  </si>
  <si>
    <t>开朗村犏奶牛养殖项目</t>
  </si>
  <si>
    <t>百巴镇开朗村</t>
  </si>
  <si>
    <t>通过采购犏奶牛（4-5岁）120头，苜蓿草（二级）94吨，粉料100吨等，实施犏奶牛养殖项目，有利于该村发展畜牧产业，带动该村91户439人增收，预计年带动增收6万元左右。经营主体为：开朗村群众。</t>
  </si>
  <si>
    <t>中央资金：财政衔接推进乡村振兴补助资金：199万元</t>
  </si>
  <si>
    <t>白木村藏猪养殖项目</t>
  </si>
  <si>
    <t>鲁朗镇白木村</t>
  </si>
  <si>
    <t>通过采购能繁母猪500头，配套饲料102吨。实施到户藏猪养殖，有利于该村发展畜牧产业，同时，能带动该村24户125人增收，预计年带动增收4万元左右。经营主体为：白木村群众。</t>
  </si>
  <si>
    <t>中央资金：财政衔接推进乡村振兴补助资金：169.91万元</t>
  </si>
  <si>
    <t>巴嘎村犏奶牛养殖项目</t>
  </si>
  <si>
    <t>鲁朗镇巴嘎村</t>
  </si>
  <si>
    <t>通过对全村21户，每户购置10头犏奶牛，共购置210头，配套饲料165吨，实施到户犏奶牛养殖，有利于该村发展畜牧产业，同时，能带动该村21户群众增收，预计年带动增收6万元左右。经营主体为：巴嘎村群众。</t>
  </si>
  <si>
    <t>中央资金：财政衔接推进乡村振兴补助资金：289.99万元</t>
  </si>
  <si>
    <t>百巴镇育肥牛基地改扩建项目</t>
  </si>
  <si>
    <t>百巴镇大坝村</t>
  </si>
  <si>
    <t>通过新建建筑面积7205.22平方米，其中新建2座2611.64平方米的牛棚；新建1座建筑为195.52平方米的管理用房；新建1座建筑面积为1299.22平方米的饲料加工+精料间；新建1座建筑面积为35.36平方米的兽医室+消毒室；新建一座建筑面积为53.32平方米的门卫室，新建一座建筑面积为396.48平方米的干粪晾晒棚，以及相应配套附属设施，买牛500头、饲料分为草料和精料其中草料150吨精料50吨和刮粪板两套，实施建设百巴镇育肥牛基地改扩建项目，能够有效带动大坝村98户搬迁群众增收，预计年带动增收40万元左右。经营主体为：第三方养殖公司。</t>
  </si>
  <si>
    <t>中央资金：财政衔接推进乡村振兴补助资金：1454万元；自治区资金：财政衔接推进乡村振兴补助资金：196万元；市级资金：财政衔接推进乡村振兴补助资金：70万元；县级资金：财政衔接推进乡村振兴补助资金：79.53万元</t>
  </si>
  <si>
    <t>巴宜区百巴镇百巴村乡村旅游户外设施建设项目</t>
  </si>
  <si>
    <t>百巴镇百巴村</t>
  </si>
  <si>
    <t>以松赞酒店为平台，通过采购“1、漂流物资采购，水上救援物资设备采购；2、攀岩设备采购、攀岩个人保护装备采购、救援人员物资设备采购；3、飞拉达设备采购、丛林探险（树上、索桥等设备）；4、徒步设备采购；5、骑行设备采购；6、骑马设备物资采购等”等设备，通过联村共建的模式，带动百巴镇农牧民群众增收，预计年增收60万元以上，同时，还可以带动百巴村群众10人就业增加收入，预计年人均增收4万元左右。经营主体为：松赞酒店。</t>
  </si>
  <si>
    <t>中央资金：少数民族发展资金：1500万元；自治区资金：少数民族发展资金：228万元</t>
  </si>
  <si>
    <t>巴宜区藏猪育肥项目</t>
  </si>
  <si>
    <t>百巴镇增巴村</t>
  </si>
  <si>
    <t>通过采购采购藏猪育肥饲料，疫苗和防疫物资等，进一步壮大百巴镇增巴村藏猪养殖基地，实施后预计带动百巴镇增巴村群众增收，预计年增收20万元左右。经营主体为：萨亟布实业有限公司。</t>
  </si>
  <si>
    <t>中央资金：财政衔接推进乡村振兴补助资金：429.52万元</t>
  </si>
  <si>
    <t>巴宜区民宿改建项目</t>
  </si>
  <si>
    <t>布久乡等</t>
  </si>
  <si>
    <t>以布久乡朵当村、杰麦村等旅游村为基础，按照3星级以上标准配套2000平米的民宿，并配备水、电、讯等配套相关设施，按照整屋定制配套家具及生活电器，打造民宿基地，实施后将带动朵当村、杰麦村等群众增收，预计年增收40万元左右。运营主体为：第三方机构。</t>
  </si>
  <si>
    <t>中央资金：财政衔接推进乡村振兴补助资金：780万元；自治区资金：少数民族发展资金：361.56万元；市级资金：财政衔接推进乡村振兴补助资金：240万元；县级资金：财政衔接推进乡村振兴补助资金：218.44万元</t>
  </si>
  <si>
    <t>嘎吉村养猪场提升改造项目</t>
  </si>
  <si>
    <t>百巴镇嘎吉村</t>
  </si>
  <si>
    <t>通过新建道路硬化3594.88㎡、新建排水边沟581.63米、新建网围栏1220米、新建车辆消毒池大门及采购猪仔、饲料等。购买小猪崽500头、能繁母猪80头、饲料210吨等，对嘎吉村原有养猪场进行提升改造，进一步扩大养殖规模，扩大三岩搬迁群众增收途径，预计带动嘎吉村68户，年增收8万元左右。运营主体为：嘎吉村群众。</t>
  </si>
  <si>
    <t>中央资金：财政衔接推进乡村振兴补助资金：239.57万元；自治区资金：财政衔接推进乡村振兴补助资金：60万元</t>
  </si>
  <si>
    <t>西藏林芝市贡布乳业有限公司设备提升改造及厂房建设项目</t>
  </si>
  <si>
    <t>通过改造提升贡布乳业公司现有生产线，购置实验室设备，购置新锅炉及新建锅炉房，新建约1300平方库房，能够进一扩大原有生产规模，使贡布乳业公司有效运营，从而带动收购当地群众乳产品，带动群众增收。运营主体为：西藏林芝市贡布乳业有限公司。</t>
  </si>
  <si>
    <t>中央资金：财政衔接推进乡村振兴补助资金：1649万元；市级资金：财政衔接推进乡村振兴补助资金：51万元</t>
  </si>
  <si>
    <t>巴宜区“三岩”搬迁配套产业项目</t>
  </si>
  <si>
    <t>通过修建约4200平方的厂房（包括三通一平）并配套相关附属设施，为三岩搬迁群众实施“飞地经济”产业，带动166户三岩搬迁群众增收，预计年带动增收18万元左右。运营主体为：第三方机构。</t>
  </si>
  <si>
    <t>市级资金：财政衔接推进乡村振兴补助资金：630万元</t>
  </si>
  <si>
    <t>巴宜区林下资源种植及设施农业建设项目</t>
  </si>
  <si>
    <t>八一镇加乃村</t>
  </si>
  <si>
    <t>通过新建温室大棚5栋，占地面积6946.45㎡，水渠改造46.5m，新建网围栏489.24m，购置菌包，配套排水、电气等基础设施，打造林下资源种植基地，同时，通过基地带动加乃村群众57户增收，预计年带动增收5万元左右。运营主体为：第三方机构。</t>
  </si>
  <si>
    <t>中央资金：财政衔接推进乡村振兴补助资金：300万元</t>
  </si>
  <si>
    <t>泽列村犏奶牛养殖扩建项目</t>
  </si>
  <si>
    <t>米瑞乡泽列村</t>
  </si>
  <si>
    <t>泽列村为巴宜区村集体经济薄弱村，通过购买犏奶牛96头，配套饲料，进行到户养殖，能有效带动该村群众增收，预计带动该村32户群众，年增收5万元左右。运营主体为：泽列村群众。</t>
  </si>
  <si>
    <t>中央资金：财政衔接推进乡村振兴补助资金：110万元</t>
  </si>
  <si>
    <t>巴宜区人畜分离补助项目</t>
  </si>
  <si>
    <t>为实现年内人畜全分离的目标，通过以补助形式，对巴宜区无人畜分离户进行人畜分离，对部分村庄人畜分离点无法使用的进行改造提升，能够有效改善群众生产生活条件，从而带动群众大力发展畜牧业。运营主体为：巴宜区群众。</t>
  </si>
  <si>
    <t>中央资金：财政衔接推进乡村振兴补助资金：965万元</t>
  </si>
  <si>
    <t>鲁朗乡村旅游配套设施建设项目</t>
  </si>
  <si>
    <t>鲁朗镇罗布村、扎西岗村等</t>
  </si>
  <si>
    <t>新建消防蓄水池2座185m³水池、对原有消防设施进行提升购置设备。</t>
  </si>
  <si>
    <t>中央资金：财政衔接推进乡村振兴补助资金：140万元；自治区资金：财政衔接推进乡村振兴补助资金：60万元</t>
  </si>
  <si>
    <t>(二)小型公益性基础设施类</t>
  </si>
  <si>
    <t>色果绕村农田灌溉水渠项目</t>
  </si>
  <si>
    <t>米瑞乡色果绕村</t>
  </si>
  <si>
    <t>原有水渠2000余米，但是由于使用年限较长，且原水渠为砖结构，大部分水渠已经无法正常使用，为保证130余亩土地灌溉，拟对水渠进行改造提升。</t>
  </si>
  <si>
    <t>中央资金：财政衔接推进乡村振兴补助资金：56万元；县级资金：财政衔接推进乡村振兴补助资金：24.79万元</t>
  </si>
  <si>
    <t>（三）宜居宜业和美村庄类</t>
  </si>
  <si>
    <t>林芝镇卡斯木村美丽宜居村项目</t>
  </si>
  <si>
    <t>村内道路提升改造1000米。村容村貌提升51户，修建打麦场及人蓄分离3000平方米、垃圾分类处理点1处50平方米，污水工程1000米，人饮管道提升改造配套附属设施等。</t>
  </si>
  <si>
    <t>中央资金：财政衔接推进乡村振兴补助资金：640万元；市级资金：财政衔接推进乡村振兴补助资金：120万元；县级资金：财政衔接推进乡村振兴补助资金：117.34万元</t>
  </si>
  <si>
    <t>百巴镇大坝村美丽宜居村项目</t>
  </si>
  <si>
    <t>村庄道路提升改造2000米，入户道路硬化600米、村容村貌提升98户、新建污水管网3000米及污水处理设施、人饮工程提升改造等附属设施。</t>
  </si>
  <si>
    <t>中央资金：财政衔接推进乡村振兴补助资金：603.31万元；自治区资金：财政衔接推进乡村振兴补助资金278万元；市级资金：财政衔接推进乡村振兴补助资金：157万元；县级资金：财政衔接推进乡村振兴补助资金：158.07万元</t>
  </si>
  <si>
    <t>鲁朗镇巴嘎村美丽宜居村项目</t>
  </si>
  <si>
    <t>人饮工程提升改造新建1个50立方蓄水池含沉淀池，增加引水管1500米；新建公共厕所1座,配套水电附属设施；建设2个30立方化粪池。村道提升改造2000米,新建排水沟2300米。</t>
  </si>
  <si>
    <t>中央资金：财政衔接推进乡村振兴补助资金：262.83万元；自治区资金：财政衔接推进乡村振兴补助资金：187万元</t>
  </si>
  <si>
    <t>米瑞乡吉定村美丽宜居村项目</t>
  </si>
  <si>
    <t>米瑞乡吉定村</t>
  </si>
  <si>
    <t>入户道路硬化500米、村容村貌提升30户、安装路灯22盏，2500米排污管道及配套污水处理设施等配套附属设施。</t>
  </si>
  <si>
    <t>中央资金：财政衔接推进乡村振兴补助资金：200万元；自治区资金：财政衔接推进乡村振兴补助资金：150万元；县级资金：财政衔接推进乡村振兴补助资金：149.61万元</t>
  </si>
  <si>
    <t>更章乡白玛店村美丽宜居村项目</t>
  </si>
  <si>
    <t>更章乡白玛店村</t>
  </si>
  <si>
    <t xml:space="preserve">村内道路提升改造9756平方米；维修污水管网1项，新建村内污水主管网1782米.支管1125米新建雨水主管网1128米.支管630米，新建蓄水池2座，新建管网1896米。太阳能路灯30盏。
</t>
  </si>
  <si>
    <t>中央资金：财政衔接推进乡村振兴补助资金：390万元；自治区资金：财政衔接推进乡村振兴补助资金：160万元；县级资金：财政衔接推进乡村振兴补助资金：98.97万元</t>
  </si>
  <si>
    <t>米瑞乡曲尼贡嘎村美丽宜居村项目</t>
  </si>
  <si>
    <t>米瑞乡曲尼贡嘎村</t>
  </si>
  <si>
    <t>村内道路维修900米、硬化800米、村容村貌提升63户，改修建打麦场2500平方米、安装路灯40盏、污水管网4000米及污水处理池。</t>
  </si>
  <si>
    <t>中央资金：财政衔接推进乡村振兴补助资金：650万元；自治区资金：财政衔接推进乡村振兴补助资金：200万元；县级资金：财政衔接推进乡村振兴补助资金：147.4万元</t>
  </si>
  <si>
    <t>百巴镇拉格村美丽宜居村项目</t>
  </si>
  <si>
    <t>新建排水管网及污水处理设备，村容村貌改造提升137户。修建4500平方米打麦场，修建6处蓄水池及过滤水池。</t>
  </si>
  <si>
    <t>中央资金：财政衔接推进乡村振兴补助资金1260万元；自治区资金：财政衔接推进乡村振兴补助资金150万元；县级资金：财政衔接推进乡村振兴补助资金：389.88万元</t>
  </si>
  <si>
    <t>林芝镇帮纳村美丽宜居村项目</t>
  </si>
  <si>
    <t>林芝镇帮纳村</t>
  </si>
  <si>
    <t>村内道路硬化3500米；村容村貌提升105户，安装路灯30盏，共计4000平方米，铺设4200米的排污管道及配套污水处理设施。</t>
  </si>
  <si>
    <t>中央资金：财政衔接推进乡村振兴补助资金660万元；自治区资金：财政衔接推进乡村振兴补助资金240万元；县级资金：财政衔接推进乡村振兴补助资金：194.78万元</t>
  </si>
  <si>
    <t>林芝镇朗欧村美丽宜居村项目</t>
  </si>
  <si>
    <t>村庄道路提升改造2000米，入户道路硬化1650米，村容村貌提升35户、安装路灯20盏，2000米排污管道及配套污水处理设施。</t>
  </si>
  <si>
    <t>中央资金：财政衔接推进乡村振兴补助资金510万元；自治区资金：财政衔接推进乡村振兴补助资金140万元；县级资金：财政衔接推进乡村振兴补助资金：199.93万元</t>
  </si>
  <si>
    <t>米瑞乡麦娘麦村美丽宜居村项目</t>
  </si>
  <si>
    <t>米瑞乡麦娘麦村</t>
  </si>
  <si>
    <t>村内道路维修500米、硬化800米、村容村貌提升32户、垃圾分类处理点2处50平方米，安装路灯21盏、修建2000米污水管网及配套污水处理设施等附属设施。</t>
  </si>
  <si>
    <t>中央资金：财政衔接推进乡村振兴补助资金：440万元；自治区资金：财政衔接推进乡村振兴补助资金：100万元；县级资金：财政衔接推进乡村振兴补助资金：109.86万元</t>
  </si>
  <si>
    <t>八一镇尼西村美丽宜居村项目</t>
  </si>
  <si>
    <t>八一镇尼西村</t>
  </si>
  <si>
    <t>对4个自然村新修排污管道，尼西自然村2000米，仲萨自然村4200米，米久自然村1200米，永久邦嘎自然村2600米。尼西、米久、仲萨、永久邦嘎四个自然村现有饮水工程改造；新增安装路灯50盏94户村容村貌提升；1300米道路硬化。</t>
  </si>
  <si>
    <t>中央资金：财政衔接推进乡村振兴补助资金：880万元；自治区资金：财政衔接推进乡村振兴补助资金：108万元；县级资金：财政衔接推进乡村振兴补助资金：271.91万元</t>
  </si>
  <si>
    <t>（四）巩固提升类（人居环境整治类）</t>
  </si>
  <si>
    <t>百巴镇百巴村人居环境整治项目</t>
  </si>
  <si>
    <t>道路提升改造2500米，村容村貌提升37户，安装路灯25盏，垃圾分类点3处75平方米。</t>
  </si>
  <si>
    <t>中央资金：财政衔接推进乡村振兴补助资金：450.46万元；自治区资金：财政衔接推进乡村振兴补助资金：120万元；市级资金：财政衔接推进乡村振兴补助资金：80万元；县级资金：财政衔接推进乡村振兴补助资金：88.46万元</t>
  </si>
  <si>
    <t>百巴镇强嘎村人居环境整治项目</t>
  </si>
  <si>
    <t>百巴镇强嘎村</t>
  </si>
  <si>
    <t>村内道路维修1000米、村容村貌提升60户，人蓄分离点3600平方米、安装路灯30盏，污水处理管道3500米及三级沉淀池、垃圾分类3处75平方米。</t>
  </si>
  <si>
    <t>中央资金：财政衔接推进乡村振兴补助资金：570万元；自治区资金：财政衔接推进乡村振兴补助资金：185万元；市级资金：财政衔接推进乡村振兴补助资金：80万元；县级资金：财政衔接推进乡村振兴补助资金：90.96万元</t>
  </si>
  <si>
    <t>巴宜区2023年垃圾清运项目</t>
  </si>
  <si>
    <t>对巴宜区除鲁朗镇外6个乡镇，60个村以第三方合作的方式实施垃圾清运项目，开展农村垃圾收集、转运、清理工作，能有效提升村庄环境。</t>
  </si>
  <si>
    <t>市级资金：财政衔接推进乡村振兴补助资金：90万元</t>
  </si>
  <si>
    <t>鲁朗镇2023年垃圾清运项目</t>
  </si>
  <si>
    <t>鲁朗镇</t>
  </si>
  <si>
    <t>对鲁朗镇9个村以第三方合作的方式实施垃圾清运项目，开展农村垃圾收集、转运、清理工作，能有效提升村庄环境。</t>
  </si>
  <si>
    <t>市级资金：财政衔接推进乡村振兴补助资金：15万元</t>
  </si>
  <si>
    <t>鲁朗镇白木村美丽宜居村项目</t>
  </si>
  <si>
    <t>人饮工程提升改造增加引水管500米，维修1500米；入户道路硬化850米、安装路灯15盏、垃圾分类处理点1处50平方米；修建公共厕所1座,配套水电附属设施。新建排水沟渠1500米、排污管道2000米及配套污水处理设施。</t>
  </si>
  <si>
    <t>中央资金：财政衔接推进乡村振兴补助资金：330万元；自治区资金：财政衔接推进乡村振兴补助资金：173万元；市级资金：财政衔接推进乡村振兴补助资金：46.86万元</t>
  </si>
  <si>
    <t>鲁朗镇洛木村美丽宜居村项目</t>
  </si>
  <si>
    <t>鲁朗镇洛木村</t>
  </si>
  <si>
    <t>人饮工程提升改造新建1个50立方蓄水池含沉沙池，增加引水管1500米；新建污水管网约2000米及配套污水处理设施；垃圾分类处理点1处25平方米。</t>
  </si>
  <si>
    <t>中央资金：财政衔接推进乡村振兴补助资金：197.13万元；自治区资金：财政衔接推进乡村振兴补助资金：150万元</t>
  </si>
  <si>
    <t>林芝镇达则村美丽宜居村项目</t>
  </si>
  <si>
    <t>林芝镇达则村</t>
  </si>
  <si>
    <t>村容村貌提升37户，道路改造提升6097.47平方米，改建打麦场共1934.47平方米、打麦场排水沟195.97米，卵石水渠161.87米，新建公厕43平方米，安装路灯35盏、污水管网及配套污水处理设施。</t>
  </si>
  <si>
    <t>中央资金：财政衔接推进乡村振兴补助资金：616.74万元,少数民族发展资金：183.26万元</t>
  </si>
  <si>
    <t>米瑞乡嘎萨村美丽宜居村项目</t>
  </si>
  <si>
    <t>米瑞乡嘎萨村</t>
  </si>
  <si>
    <t>道路硬化150平方米、村容村貌提升16户，安装路灯33盏,围墙改造1100米，1630米排污管道及化粪池等配套附属设施.</t>
  </si>
  <si>
    <t>中央资金：财政衔接推进乡村振兴补助资金：600.26万元；县级资金：财政衔接推进乡村振兴补助资金：13.78万元</t>
  </si>
  <si>
    <t>布久乡仲萨巴村美丽宜居村项目</t>
  </si>
  <si>
    <t>布久乡仲萨巴村</t>
  </si>
  <si>
    <t>村庄道路提升改造6286.2平方米、排水边沟维修改造521.29米，村容村貌提升25户，修建排污管道720米，安装路灯45盏。</t>
  </si>
  <si>
    <t>中央资金：财政衔接推进乡村振兴补助资金：400万元</t>
  </si>
  <si>
    <t>米瑞乡泽列村美丽宜居村项目</t>
  </si>
  <si>
    <t>道路提升改造2262.56平方米、新建水渠342.65米，村容村貌提升及庭院整治28户、围墙改造3363米，安装路灯60盏、1612.68米给排水管网及化粪池等附属设施。</t>
  </si>
  <si>
    <t>中央资金：财政衔接推进乡村振兴补助资金：650万元</t>
  </si>
  <si>
    <t>布久乡简切村美丽宜居村项目</t>
  </si>
  <si>
    <t>布久乡简切村</t>
  </si>
  <si>
    <t>村庄道路硬化500米，村容村貌提升78户，安装路灯48盏，打麦场改造提升，维修排污管道500米，新建排污管道600米，新建公共厕所及农机具房。</t>
  </si>
  <si>
    <t>中央资金：财政衔接推进乡村振兴补助资金：600万元</t>
  </si>
  <si>
    <t>巴宜区新风貌行动项目</t>
  </si>
  <si>
    <t>对巴宜区2022年一个乡镇，13个村、2023年16村开展改陈规陋习、美村容村貌，推进积分制等新风貌推进工作</t>
  </si>
  <si>
    <t>中央资金：财政衔接推进乡村振兴补助资金：30万元；自治区资金：财政衔接推进乡村振兴补助资金：130万元；市级资金：财政衔接推进乡村振兴补助资金：180万元</t>
  </si>
  <si>
    <t>（六）农牧民技能培训类</t>
  </si>
  <si>
    <t>（七）其他类（含：贷款贴息、跨区域就业补助、帮扶车间补助等）</t>
  </si>
  <si>
    <t>2022年扶贫贷款贴息</t>
  </si>
  <si>
    <t>2022年扶贫贷款贴息（含利差补贴）</t>
  </si>
  <si>
    <t>中央资金：财政衔接推进乡村振兴补助资金：310.73万元</t>
  </si>
  <si>
    <t>林芝市</t>
  </si>
  <si>
    <t>全市涉及七县（区）2022年扶贫贷款贴息（含利差补贴）</t>
  </si>
  <si>
    <t>中央资金：财政衔接推进乡村振兴补助资金：1194.74万元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</si>
</sst>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36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Tahoma"/>
      <charset val="134"/>
    </font>
    <font>
      <sz val="12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3">
    <xf numFmtId="0" fontId="0" fillId="0" borderId="0">
      <alignment vertical="center"/>
    </xf>
    <xf numFmtId="43" fontId="6" fillId="0" borderId="0">
      <alignment vertical="top"/>
      <protection locked="0"/>
    </xf>
    <xf numFmtId="176" fontId="6" fillId="0" borderId="0" applyProtection="0">
      <alignment vertical="center"/>
    </xf>
    <xf numFmtId="9" fontId="6" fillId="0" borderId="0" applyProtection="0">
      <alignment vertical="center"/>
    </xf>
    <xf numFmtId="41" fontId="6" fillId="0" borderId="0" applyProtection="0">
      <alignment vertical="center"/>
    </xf>
    <xf numFmtId="42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6" fillId="3" borderId="4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5" applyProtection="0">
      <alignment vertical="center"/>
    </xf>
    <xf numFmtId="0" fontId="13" fillId="0" borderId="5" applyProtection="0">
      <alignment vertical="center"/>
    </xf>
    <xf numFmtId="0" fontId="14" fillId="0" borderId="6" applyProtection="0">
      <alignment vertical="center"/>
    </xf>
    <xf numFmtId="0" fontId="14" fillId="0" borderId="0" applyProtection="0">
      <alignment vertical="center"/>
    </xf>
    <xf numFmtId="0" fontId="15" fillId="4" borderId="7" applyProtection="0">
      <alignment vertical="center"/>
    </xf>
    <xf numFmtId="0" fontId="16" fillId="5" borderId="8" applyProtection="0">
      <alignment vertical="center"/>
    </xf>
    <xf numFmtId="0" fontId="17" fillId="5" borderId="7" applyProtection="0">
      <alignment vertical="center"/>
    </xf>
    <xf numFmtId="0" fontId="18" fillId="6" borderId="9" applyProtection="0">
      <alignment vertical="center"/>
    </xf>
    <xf numFmtId="0" fontId="19" fillId="0" borderId="10" applyProtection="0">
      <alignment vertical="center"/>
    </xf>
    <xf numFmtId="0" fontId="20" fillId="0" borderId="11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3" fillId="9" borderId="0" applyProtection="0">
      <alignment vertical="center"/>
    </xf>
    <xf numFmtId="0" fontId="24" fillId="10" borderId="0" applyProtection="0">
      <alignment vertical="center"/>
    </xf>
    <xf numFmtId="0" fontId="6" fillId="11" borderId="0" applyProtection="0">
      <alignment vertical="center"/>
    </xf>
    <xf numFmtId="0" fontId="6" fillId="12" borderId="0" applyProtection="0">
      <alignment vertical="center"/>
    </xf>
    <xf numFmtId="0" fontId="24" fillId="13" borderId="0" applyProtection="0">
      <alignment vertical="center"/>
    </xf>
    <xf numFmtId="0" fontId="24" fillId="14" borderId="0" applyProtection="0">
      <alignment vertical="center"/>
    </xf>
    <xf numFmtId="0" fontId="6" fillId="15" borderId="0" applyProtection="0">
      <alignment vertical="center"/>
    </xf>
    <xf numFmtId="0" fontId="6" fillId="16" borderId="0" applyProtection="0">
      <alignment vertical="center"/>
    </xf>
    <xf numFmtId="0" fontId="24" fillId="17" borderId="0" applyProtection="0">
      <alignment vertical="center"/>
    </xf>
    <xf numFmtId="0" fontId="24" fillId="18" borderId="0" applyProtection="0">
      <alignment vertical="center"/>
    </xf>
    <xf numFmtId="0" fontId="6" fillId="19" borderId="0" applyProtection="0">
      <alignment vertical="center"/>
    </xf>
    <xf numFmtId="0" fontId="6" fillId="20" borderId="0" applyProtection="0">
      <alignment vertical="center"/>
    </xf>
    <xf numFmtId="0" fontId="24" fillId="21" borderId="0" applyProtection="0">
      <alignment vertical="center"/>
    </xf>
    <xf numFmtId="0" fontId="24" fillId="22" borderId="0" applyProtection="0">
      <alignment vertical="center"/>
    </xf>
    <xf numFmtId="0" fontId="6" fillId="23" borderId="0" applyProtection="0">
      <alignment vertical="center"/>
    </xf>
    <xf numFmtId="0" fontId="6" fillId="24" borderId="0" applyProtection="0">
      <alignment vertical="center"/>
    </xf>
    <xf numFmtId="0" fontId="24" fillId="25" borderId="0" applyProtection="0">
      <alignment vertical="center"/>
    </xf>
    <xf numFmtId="0" fontId="24" fillId="26" borderId="0" applyProtection="0">
      <alignment vertical="center"/>
    </xf>
    <xf numFmtId="0" fontId="6" fillId="27" borderId="0" applyProtection="0">
      <alignment vertical="center"/>
    </xf>
    <xf numFmtId="0" fontId="6" fillId="28" borderId="0" applyProtection="0">
      <alignment vertical="center"/>
    </xf>
    <xf numFmtId="0" fontId="24" fillId="29" borderId="0" applyProtection="0">
      <alignment vertical="center"/>
    </xf>
    <xf numFmtId="0" fontId="24" fillId="30" borderId="0" applyProtection="0">
      <alignment vertical="center"/>
    </xf>
    <xf numFmtId="0" fontId="6" fillId="31" borderId="0" applyProtection="0">
      <alignment vertical="center"/>
    </xf>
    <xf numFmtId="0" fontId="6" fillId="32" borderId="0" applyProtection="0">
      <alignment vertical="center"/>
    </xf>
    <xf numFmtId="0" fontId="24" fillId="33" borderId="0" applyProtection="0">
      <alignment vertical="center"/>
    </xf>
    <xf numFmtId="0" fontId="25" fillId="0" borderId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7" fillId="0" borderId="0" applyProtection="0"/>
    <xf numFmtId="0" fontId="27" fillId="0" borderId="0"/>
    <xf numFmtId="0" fontId="6" fillId="0" borderId="0"/>
    <xf numFmtId="0" fontId="6" fillId="0" borderId="0">
      <protection locked="0"/>
    </xf>
    <xf numFmtId="0" fontId="28" fillId="0" borderId="0" applyProtection="0">
      <alignment vertical="center"/>
    </xf>
    <xf numFmtId="0" fontId="6" fillId="0" borderId="0" applyProtection="0">
      <alignment vertical="center"/>
    </xf>
    <xf numFmtId="0" fontId="25" fillId="0" borderId="0">
      <alignment vertical="center"/>
    </xf>
    <xf numFmtId="0" fontId="25" fillId="0" borderId="0" applyProtection="0"/>
    <xf numFmtId="0" fontId="25" fillId="0" borderId="0">
      <protection locked="0"/>
    </xf>
    <xf numFmtId="0" fontId="25" fillId="0" borderId="0">
      <alignment vertical="center"/>
    </xf>
    <xf numFmtId="0" fontId="29" fillId="0" borderId="0">
      <alignment vertical="center"/>
    </xf>
    <xf numFmtId="0" fontId="28" fillId="0" borderId="0">
      <protection locked="0"/>
    </xf>
    <xf numFmtId="0" fontId="29" fillId="0" borderId="0" applyProtection="0">
      <alignment vertical="center"/>
    </xf>
    <xf numFmtId="0" fontId="29" fillId="0" borderId="0">
      <protection locked="0"/>
    </xf>
    <xf numFmtId="0" fontId="25" fillId="0" borderId="0"/>
    <xf numFmtId="0" fontId="6" fillId="0" borderId="0" applyProtection="0"/>
    <xf numFmtId="0" fontId="6" fillId="34" borderId="0">
      <protection locked="0"/>
    </xf>
    <xf numFmtId="0" fontId="29" fillId="0" borderId="0"/>
    <xf numFmtId="0" fontId="27" fillId="0" borderId="0">
      <protection locked="0"/>
    </xf>
    <xf numFmtId="0" fontId="29" fillId="0" borderId="0" applyProtection="0"/>
    <xf numFmtId="0" fontId="30" fillId="0" borderId="0"/>
  </cellStyleXfs>
  <cellXfs count="23"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55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西藏自治区贫困县统筹整合使用财政涉农资金情况统计表（模版）参考表" xfId="49"/>
    <cellStyle name="常规 12 3 2 2 2" xfId="50"/>
    <cellStyle name="常规 6" xfId="51"/>
    <cellStyle name="常规_项目投入明细_10" xfId="52"/>
    <cellStyle name="常规_项目投入明细_11" xfId="53"/>
    <cellStyle name="常规 16" xfId="54"/>
    <cellStyle name="常规 51" xfId="55"/>
    <cellStyle name="常规 22" xfId="56"/>
    <cellStyle name="常规 11" xfId="57"/>
    <cellStyle name="常规_Sheet1" xfId="58"/>
    <cellStyle name="常规 2 14" xfId="59"/>
    <cellStyle name="常规_Sheet1_83" xfId="60"/>
    <cellStyle name="常规 51 2" xfId="61"/>
    <cellStyle name="常规 2 2 2" xfId="62"/>
    <cellStyle name="常规 73" xfId="63"/>
    <cellStyle name="常规 10 5" xfId="64"/>
    <cellStyle name="常规 2 2 6" xfId="65"/>
    <cellStyle name="常规 2 11" xfId="66"/>
    <cellStyle name="常规 2 2" xfId="67"/>
    <cellStyle name="20% - 强调文字颜色 2 7 4 4" xfId="68"/>
    <cellStyle name="常规 8" xfId="69"/>
    <cellStyle name="常规_项目投入明细_8" xfId="70"/>
    <cellStyle name="常规 2 2 2 2" xfId="71"/>
    <cellStyle name="常规_重新梳理十二五项目-3-10金主任办后改建设内容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7"/>
  <sheetViews>
    <sheetView tabSelected="1" zoomScale="80" zoomScaleNormal="80" workbookViewId="0">
      <pane ySplit="4" topLeftCell="A12" activePane="bottomLeft" state="frozen"/>
      <selection/>
      <selection pane="bottomLeft" activeCell="H12" sqref="H12"/>
    </sheetView>
  </sheetViews>
  <sheetFormatPr defaultColWidth="9" defaultRowHeight="22.5"/>
  <cols>
    <col min="1" max="1" width="6.59166666666667" style="5" customWidth="1"/>
    <col min="2" max="2" width="10.5333333333333" style="6" customWidth="1"/>
    <col min="3" max="3" width="17.9083333333333" style="6" customWidth="1"/>
    <col min="4" max="4" width="12.675" style="6" customWidth="1"/>
    <col min="5" max="5" width="52.3" style="5" customWidth="1"/>
    <col min="6" max="6" width="10.2" style="5" customWidth="1"/>
    <col min="7" max="7" width="29.8583333333333" style="5" customWidth="1"/>
    <col min="8" max="13" width="13.3833333333333" style="5" customWidth="1"/>
    <col min="14" max="17" width="8.56666666666667" style="7" customWidth="1"/>
    <col min="18" max="18" width="11.5583333333333" style="7" customWidth="1"/>
    <col min="19" max="16384" width="9" style="4"/>
  </cols>
  <sheetData>
    <row r="1" s="1" customFormat="1" ht="47.1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36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1"/>
    </row>
    <row r="3" s="1" customFormat="1" ht="40.7" customHeight="1" spans="1:1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0" t="s">
        <v>8</v>
      </c>
      <c r="H3" s="10"/>
      <c r="I3" s="10" t="s">
        <v>9</v>
      </c>
      <c r="J3" s="10"/>
      <c r="K3" s="10"/>
      <c r="L3" s="10"/>
      <c r="M3" s="10"/>
      <c r="N3" s="10"/>
      <c r="O3" s="10"/>
      <c r="P3" s="10"/>
      <c r="Q3" s="10"/>
      <c r="R3" s="12" t="s">
        <v>10</v>
      </c>
    </row>
    <row r="4" s="1" customFormat="1" ht="102" customHeight="1" spans="1:18">
      <c r="A4" s="10"/>
      <c r="B4" s="10"/>
      <c r="C4" s="11"/>
      <c r="D4" s="10"/>
      <c r="E4" s="10"/>
      <c r="F4" s="13"/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3"/>
    </row>
    <row r="5" s="1" customFormat="1" ht="24.6" customHeight="1" spans="1:18">
      <c r="A5" s="10" t="s">
        <v>22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10</v>
      </c>
      <c r="H5" s="10">
        <v>11</v>
      </c>
      <c r="I5" s="10">
        <v>12</v>
      </c>
      <c r="J5" s="10">
        <v>13</v>
      </c>
      <c r="K5" s="10">
        <v>14</v>
      </c>
      <c r="L5" s="10">
        <v>15</v>
      </c>
      <c r="M5" s="10">
        <v>16</v>
      </c>
      <c r="N5" s="10">
        <v>17</v>
      </c>
      <c r="O5" s="10">
        <v>18</v>
      </c>
      <c r="P5" s="10">
        <v>19</v>
      </c>
      <c r="Q5" s="10">
        <v>20</v>
      </c>
      <c r="R5" s="10"/>
    </row>
    <row r="6" s="2" customFormat="1" ht="36" customHeight="1" spans="1:18">
      <c r="A6" s="14" t="s">
        <v>23</v>
      </c>
      <c r="B6" s="14"/>
      <c r="C6" s="14"/>
      <c r="D6" s="14"/>
      <c r="E6" s="15">
        <f>E7+E27+E29+E41+E54+E55</f>
        <v>46</v>
      </c>
      <c r="F6" s="15"/>
      <c r="G6" s="15"/>
      <c r="H6" s="16">
        <f t="shared" ref="H6:Q6" si="0">H7+H27+H29+H41+H54+H55</f>
        <v>31473.02569</v>
      </c>
      <c r="I6" s="15">
        <f t="shared" si="0"/>
        <v>31473.02569</v>
      </c>
      <c r="J6" s="16">
        <f t="shared" si="0"/>
        <v>23467.36569</v>
      </c>
      <c r="K6" s="15">
        <f t="shared" si="0"/>
        <v>3666.56</v>
      </c>
      <c r="L6" s="15">
        <f t="shared" si="0"/>
        <v>1915</v>
      </c>
      <c r="M6" s="15">
        <f t="shared" si="0"/>
        <v>2424.1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/>
    </row>
    <row r="7" s="2" customFormat="1" ht="36" customHeight="1" spans="1:18">
      <c r="A7" s="15" t="s">
        <v>24</v>
      </c>
      <c r="B7" s="15"/>
      <c r="C7" s="15"/>
      <c r="D7" s="15"/>
      <c r="E7" s="15">
        <v>19</v>
      </c>
      <c r="F7" s="15"/>
      <c r="G7" s="15"/>
      <c r="H7" s="15">
        <f t="shared" ref="H7:Q7" si="1">SUM(H8:H26)</f>
        <v>13492.43</v>
      </c>
      <c r="I7" s="15">
        <f t="shared" si="1"/>
        <v>13492.43</v>
      </c>
      <c r="J7" s="15">
        <f t="shared" si="1"/>
        <v>10782.37</v>
      </c>
      <c r="K7" s="15">
        <f t="shared" si="1"/>
        <v>1195.56</v>
      </c>
      <c r="L7" s="15">
        <f t="shared" si="1"/>
        <v>1146.14</v>
      </c>
      <c r="M7" s="15">
        <f t="shared" si="1"/>
        <v>368.36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/>
    </row>
    <row r="8" s="3" customFormat="1" ht="133" customHeight="1" spans="1:18">
      <c r="A8" s="17">
        <v>1</v>
      </c>
      <c r="B8" s="17" t="s">
        <v>25</v>
      </c>
      <c r="C8" s="17" t="s">
        <v>26</v>
      </c>
      <c r="D8" s="17" t="s">
        <v>27</v>
      </c>
      <c r="E8" s="17" t="s">
        <v>28</v>
      </c>
      <c r="F8" s="17" t="s">
        <v>29</v>
      </c>
      <c r="G8" s="17" t="s">
        <v>30</v>
      </c>
      <c r="H8" s="18">
        <f t="shared" ref="H8:H26" si="2">J8+K8+L8+M8</f>
        <v>599.98</v>
      </c>
      <c r="I8" s="18">
        <f t="shared" ref="I8:I26" si="3">J8+K8+L8+M8+N8+O8+P8+Q8</f>
        <v>599.98</v>
      </c>
      <c r="J8" s="17">
        <v>217.99</v>
      </c>
      <c r="K8" s="17">
        <v>240</v>
      </c>
      <c r="L8" s="17">
        <v>71.6</v>
      </c>
      <c r="M8" s="17">
        <v>70.39</v>
      </c>
      <c r="N8" s="19">
        <v>0</v>
      </c>
      <c r="O8" s="19">
        <v>0</v>
      </c>
      <c r="P8" s="19">
        <v>0</v>
      </c>
      <c r="Q8" s="19">
        <v>0</v>
      </c>
      <c r="R8" s="19" t="s">
        <v>31</v>
      </c>
    </row>
    <row r="9" s="3" customFormat="1" ht="82" customHeight="1" spans="1:18">
      <c r="A9" s="17">
        <v>2</v>
      </c>
      <c r="B9" s="17" t="s">
        <v>25</v>
      </c>
      <c r="C9" s="17" t="s">
        <v>32</v>
      </c>
      <c r="D9" s="17" t="s">
        <v>33</v>
      </c>
      <c r="E9" s="17" t="s">
        <v>34</v>
      </c>
      <c r="F9" s="17" t="s">
        <v>29</v>
      </c>
      <c r="G9" s="17" t="s">
        <v>35</v>
      </c>
      <c r="H9" s="18">
        <f t="shared" si="2"/>
        <v>371.95</v>
      </c>
      <c r="I9" s="18">
        <f t="shared" si="3"/>
        <v>371.95</v>
      </c>
      <c r="J9" s="17">
        <v>371.95</v>
      </c>
      <c r="K9" s="17">
        <v>0</v>
      </c>
      <c r="L9" s="17">
        <v>0</v>
      </c>
      <c r="M9" s="17">
        <v>0</v>
      </c>
      <c r="N9" s="19">
        <v>0</v>
      </c>
      <c r="O9" s="19">
        <v>0</v>
      </c>
      <c r="P9" s="19">
        <v>0</v>
      </c>
      <c r="Q9" s="19">
        <v>0</v>
      </c>
      <c r="R9" s="19" t="s">
        <v>31</v>
      </c>
    </row>
    <row r="10" s="3" customFormat="1" ht="80" customHeight="1" spans="1:18">
      <c r="A10" s="17">
        <v>3</v>
      </c>
      <c r="B10" s="17" t="s">
        <v>25</v>
      </c>
      <c r="C10" s="17" t="s">
        <v>36</v>
      </c>
      <c r="D10" s="17" t="s">
        <v>37</v>
      </c>
      <c r="E10" s="17" t="s">
        <v>38</v>
      </c>
      <c r="F10" s="17" t="s">
        <v>29</v>
      </c>
      <c r="G10" s="17" t="s">
        <v>39</v>
      </c>
      <c r="H10" s="18">
        <f t="shared" si="2"/>
        <v>419.86</v>
      </c>
      <c r="I10" s="18">
        <f t="shared" si="3"/>
        <v>419.86</v>
      </c>
      <c r="J10" s="17">
        <v>419.86</v>
      </c>
      <c r="K10" s="17">
        <v>0</v>
      </c>
      <c r="L10" s="17">
        <v>0</v>
      </c>
      <c r="M10" s="17">
        <v>0</v>
      </c>
      <c r="N10" s="19">
        <v>0</v>
      </c>
      <c r="O10" s="19">
        <v>0</v>
      </c>
      <c r="P10" s="19">
        <v>0</v>
      </c>
      <c r="Q10" s="19">
        <v>0</v>
      </c>
      <c r="R10" s="19" t="s">
        <v>31</v>
      </c>
    </row>
    <row r="11" s="3" customFormat="1" ht="73" customHeight="1" spans="1:18">
      <c r="A11" s="17">
        <v>4</v>
      </c>
      <c r="B11" s="17" t="s">
        <v>25</v>
      </c>
      <c r="C11" s="17" t="s">
        <v>40</v>
      </c>
      <c r="D11" s="17" t="s">
        <v>41</v>
      </c>
      <c r="E11" s="17" t="s">
        <v>42</v>
      </c>
      <c r="F11" s="17" t="s">
        <v>29</v>
      </c>
      <c r="G11" s="17" t="s">
        <v>43</v>
      </c>
      <c r="H11" s="18">
        <f t="shared" si="2"/>
        <v>108.25</v>
      </c>
      <c r="I11" s="18">
        <f t="shared" si="3"/>
        <v>108.25</v>
      </c>
      <c r="J11" s="17">
        <v>108.25</v>
      </c>
      <c r="K11" s="17">
        <v>0</v>
      </c>
      <c r="L11" s="17">
        <v>0</v>
      </c>
      <c r="M11" s="17">
        <v>0</v>
      </c>
      <c r="N11" s="19">
        <v>0</v>
      </c>
      <c r="O11" s="19">
        <v>0</v>
      </c>
      <c r="P11" s="19">
        <v>0</v>
      </c>
      <c r="Q11" s="19">
        <v>0</v>
      </c>
      <c r="R11" s="19" t="s">
        <v>31</v>
      </c>
    </row>
    <row r="12" s="3" customFormat="1" ht="86" customHeight="1" spans="1:18">
      <c r="A12" s="17">
        <v>5</v>
      </c>
      <c r="B12" s="17" t="s">
        <v>25</v>
      </c>
      <c r="C12" s="17" t="s">
        <v>44</v>
      </c>
      <c r="D12" s="17" t="s">
        <v>45</v>
      </c>
      <c r="E12" s="17" t="s">
        <v>46</v>
      </c>
      <c r="F12" s="17" t="s">
        <v>29</v>
      </c>
      <c r="G12" s="17" t="s">
        <v>47</v>
      </c>
      <c r="H12" s="18">
        <f t="shared" si="2"/>
        <v>1499.87</v>
      </c>
      <c r="I12" s="18">
        <f t="shared" si="3"/>
        <v>1499.87</v>
      </c>
      <c r="J12" s="17">
        <v>1438.33</v>
      </c>
      <c r="K12" s="17">
        <v>50</v>
      </c>
      <c r="L12" s="17">
        <v>11.54</v>
      </c>
      <c r="M12" s="17">
        <v>0</v>
      </c>
      <c r="N12" s="19">
        <v>0</v>
      </c>
      <c r="O12" s="19">
        <v>0</v>
      </c>
      <c r="P12" s="19">
        <v>0</v>
      </c>
      <c r="Q12" s="19">
        <v>0</v>
      </c>
      <c r="R12" s="19" t="s">
        <v>31</v>
      </c>
    </row>
    <row r="13" s="3" customFormat="1" ht="75" customHeight="1" spans="1:18">
      <c r="A13" s="17">
        <v>6</v>
      </c>
      <c r="B13" s="17" t="s">
        <v>25</v>
      </c>
      <c r="C13" s="17" t="s">
        <v>48</v>
      </c>
      <c r="D13" s="17" t="s">
        <v>49</v>
      </c>
      <c r="E13" s="17" t="s">
        <v>50</v>
      </c>
      <c r="F13" s="17" t="s">
        <v>29</v>
      </c>
      <c r="G13" s="17" t="s">
        <v>51</v>
      </c>
      <c r="H13" s="18">
        <f t="shared" si="2"/>
        <v>199</v>
      </c>
      <c r="I13" s="18">
        <f t="shared" si="3"/>
        <v>199</v>
      </c>
      <c r="J13" s="17">
        <v>199</v>
      </c>
      <c r="K13" s="17">
        <v>0</v>
      </c>
      <c r="L13" s="17">
        <v>0</v>
      </c>
      <c r="M13" s="17">
        <v>0</v>
      </c>
      <c r="N13" s="19">
        <v>0</v>
      </c>
      <c r="O13" s="19">
        <v>0</v>
      </c>
      <c r="P13" s="19">
        <v>0</v>
      </c>
      <c r="Q13" s="19">
        <v>0</v>
      </c>
      <c r="R13" s="19" t="s">
        <v>31</v>
      </c>
    </row>
    <row r="14" s="3" customFormat="1" ht="55" customHeight="1" spans="1:18">
      <c r="A14" s="17">
        <v>7</v>
      </c>
      <c r="B14" s="17" t="s">
        <v>25</v>
      </c>
      <c r="C14" s="17" t="s">
        <v>52</v>
      </c>
      <c r="D14" s="17" t="s">
        <v>53</v>
      </c>
      <c r="E14" s="17" t="s">
        <v>54</v>
      </c>
      <c r="F14" s="17" t="s">
        <v>29</v>
      </c>
      <c r="G14" s="17" t="s">
        <v>55</v>
      </c>
      <c r="H14" s="18">
        <f t="shared" si="2"/>
        <v>169.91</v>
      </c>
      <c r="I14" s="18">
        <f t="shared" si="3"/>
        <v>169.91</v>
      </c>
      <c r="J14" s="17">
        <v>169.91</v>
      </c>
      <c r="K14" s="17">
        <v>0</v>
      </c>
      <c r="L14" s="17">
        <v>0</v>
      </c>
      <c r="M14" s="17">
        <v>0</v>
      </c>
      <c r="N14" s="19">
        <v>0</v>
      </c>
      <c r="O14" s="19">
        <v>0</v>
      </c>
      <c r="P14" s="19">
        <v>0</v>
      </c>
      <c r="Q14" s="19">
        <v>0</v>
      </c>
      <c r="R14" s="19" t="s">
        <v>31</v>
      </c>
    </row>
    <row r="15" s="3" customFormat="1" ht="75" customHeight="1" spans="1:18">
      <c r="A15" s="17">
        <v>8</v>
      </c>
      <c r="B15" s="17" t="s">
        <v>25</v>
      </c>
      <c r="C15" s="17" t="s">
        <v>56</v>
      </c>
      <c r="D15" s="17" t="s">
        <v>57</v>
      </c>
      <c r="E15" s="17" t="s">
        <v>58</v>
      </c>
      <c r="F15" s="17" t="s">
        <v>29</v>
      </c>
      <c r="G15" s="17" t="s">
        <v>59</v>
      </c>
      <c r="H15" s="18">
        <f t="shared" si="2"/>
        <v>289.99</v>
      </c>
      <c r="I15" s="18">
        <f t="shared" si="3"/>
        <v>289.99</v>
      </c>
      <c r="J15" s="17">
        <v>289.99</v>
      </c>
      <c r="K15" s="17">
        <v>0</v>
      </c>
      <c r="L15" s="17">
        <v>0</v>
      </c>
      <c r="M15" s="17">
        <v>0</v>
      </c>
      <c r="N15" s="19">
        <v>0</v>
      </c>
      <c r="O15" s="19">
        <v>0</v>
      </c>
      <c r="P15" s="19">
        <v>0</v>
      </c>
      <c r="Q15" s="19">
        <v>0</v>
      </c>
      <c r="R15" s="19" t="s">
        <v>31</v>
      </c>
    </row>
    <row r="16" s="3" customFormat="1" ht="161" customHeight="1" spans="1:18">
      <c r="A16" s="17">
        <v>9</v>
      </c>
      <c r="B16" s="17" t="s">
        <v>25</v>
      </c>
      <c r="C16" s="17" t="s">
        <v>60</v>
      </c>
      <c r="D16" s="17" t="s">
        <v>61</v>
      </c>
      <c r="E16" s="17" t="s">
        <v>62</v>
      </c>
      <c r="F16" s="17" t="s">
        <v>29</v>
      </c>
      <c r="G16" s="17" t="s">
        <v>63</v>
      </c>
      <c r="H16" s="18">
        <f t="shared" si="2"/>
        <v>1799.53</v>
      </c>
      <c r="I16" s="18">
        <f t="shared" si="3"/>
        <v>1799.53</v>
      </c>
      <c r="J16" s="17">
        <v>1454</v>
      </c>
      <c r="K16" s="17">
        <v>196</v>
      </c>
      <c r="L16" s="17">
        <v>70</v>
      </c>
      <c r="M16" s="17">
        <v>79.53</v>
      </c>
      <c r="N16" s="19">
        <v>0</v>
      </c>
      <c r="O16" s="19">
        <v>0</v>
      </c>
      <c r="P16" s="19">
        <v>0</v>
      </c>
      <c r="Q16" s="19">
        <v>0</v>
      </c>
      <c r="R16" s="19" t="s">
        <v>31</v>
      </c>
    </row>
    <row r="17" s="3" customFormat="1" ht="146" customHeight="1" spans="1:18">
      <c r="A17" s="17">
        <v>10</v>
      </c>
      <c r="B17" s="17" t="s">
        <v>25</v>
      </c>
      <c r="C17" s="17" t="s">
        <v>64</v>
      </c>
      <c r="D17" s="17" t="s">
        <v>65</v>
      </c>
      <c r="E17" s="17" t="s">
        <v>66</v>
      </c>
      <c r="F17" s="17" t="s">
        <v>29</v>
      </c>
      <c r="G17" s="17" t="s">
        <v>67</v>
      </c>
      <c r="H17" s="18">
        <f t="shared" si="2"/>
        <v>1800</v>
      </c>
      <c r="I17" s="18">
        <f t="shared" si="3"/>
        <v>1800</v>
      </c>
      <c r="J17" s="17">
        <v>1500</v>
      </c>
      <c r="K17" s="17">
        <v>228</v>
      </c>
      <c r="L17" s="17">
        <v>72</v>
      </c>
      <c r="M17" s="17">
        <v>0</v>
      </c>
      <c r="N17" s="19">
        <v>0</v>
      </c>
      <c r="O17" s="19">
        <v>0</v>
      </c>
      <c r="P17" s="19">
        <v>0</v>
      </c>
      <c r="Q17" s="19">
        <v>0</v>
      </c>
      <c r="R17" s="19" t="s">
        <v>31</v>
      </c>
    </row>
    <row r="18" s="3" customFormat="1" ht="79" customHeight="1" spans="1:18">
      <c r="A18" s="17">
        <v>11</v>
      </c>
      <c r="B18" s="17" t="s">
        <v>25</v>
      </c>
      <c r="C18" s="17" t="s">
        <v>68</v>
      </c>
      <c r="D18" s="17" t="s">
        <v>69</v>
      </c>
      <c r="E18" s="17" t="s">
        <v>70</v>
      </c>
      <c r="F18" s="17" t="s">
        <v>29</v>
      </c>
      <c r="G18" s="17" t="s">
        <v>71</v>
      </c>
      <c r="H18" s="18">
        <f t="shared" si="2"/>
        <v>429.52</v>
      </c>
      <c r="I18" s="18">
        <f t="shared" si="3"/>
        <v>429.52</v>
      </c>
      <c r="J18" s="17">
        <v>429.52</v>
      </c>
      <c r="K18" s="17">
        <v>0</v>
      </c>
      <c r="L18" s="17">
        <v>0</v>
      </c>
      <c r="M18" s="17">
        <v>0</v>
      </c>
      <c r="N18" s="19">
        <v>0</v>
      </c>
      <c r="O18" s="19">
        <v>0</v>
      </c>
      <c r="P18" s="19">
        <v>0</v>
      </c>
      <c r="Q18" s="19">
        <v>0</v>
      </c>
      <c r="R18" s="19" t="s">
        <v>31</v>
      </c>
    </row>
    <row r="19" s="3" customFormat="1" ht="129" customHeight="1" spans="1:18">
      <c r="A19" s="17">
        <v>12</v>
      </c>
      <c r="B19" s="17" t="s">
        <v>25</v>
      </c>
      <c r="C19" s="17" t="s">
        <v>72</v>
      </c>
      <c r="D19" s="17" t="s">
        <v>73</v>
      </c>
      <c r="E19" s="17" t="s">
        <v>74</v>
      </c>
      <c r="F19" s="17" t="s">
        <v>29</v>
      </c>
      <c r="G19" s="17" t="s">
        <v>75</v>
      </c>
      <c r="H19" s="18">
        <f t="shared" si="2"/>
        <v>1600</v>
      </c>
      <c r="I19" s="18">
        <f t="shared" si="3"/>
        <v>1600</v>
      </c>
      <c r="J19" s="17">
        <v>780</v>
      </c>
      <c r="K19" s="17">
        <v>361.56</v>
      </c>
      <c r="L19" s="17">
        <v>240</v>
      </c>
      <c r="M19" s="17">
        <v>218.44</v>
      </c>
      <c r="N19" s="19">
        <v>0</v>
      </c>
      <c r="O19" s="19">
        <v>0</v>
      </c>
      <c r="P19" s="19">
        <v>0</v>
      </c>
      <c r="Q19" s="19">
        <v>0</v>
      </c>
      <c r="R19" s="19" t="s">
        <v>31</v>
      </c>
    </row>
    <row r="20" s="3" customFormat="1" ht="103" customHeight="1" spans="1:18">
      <c r="A20" s="17">
        <v>13</v>
      </c>
      <c r="B20" s="17" t="s">
        <v>25</v>
      </c>
      <c r="C20" s="17" t="s">
        <v>76</v>
      </c>
      <c r="D20" s="17" t="s">
        <v>77</v>
      </c>
      <c r="E20" s="17" t="s">
        <v>78</v>
      </c>
      <c r="F20" s="17" t="s">
        <v>29</v>
      </c>
      <c r="G20" s="17" t="s">
        <v>79</v>
      </c>
      <c r="H20" s="18">
        <f t="shared" si="2"/>
        <v>299.57</v>
      </c>
      <c r="I20" s="18">
        <f t="shared" si="3"/>
        <v>299.57</v>
      </c>
      <c r="J20" s="17">
        <v>239.57</v>
      </c>
      <c r="K20" s="17">
        <v>60</v>
      </c>
      <c r="L20" s="17">
        <v>0</v>
      </c>
      <c r="M20" s="17">
        <v>0</v>
      </c>
      <c r="N20" s="19">
        <v>0</v>
      </c>
      <c r="O20" s="19">
        <v>0</v>
      </c>
      <c r="P20" s="19">
        <v>0</v>
      </c>
      <c r="Q20" s="19">
        <v>0</v>
      </c>
      <c r="R20" s="19" t="s">
        <v>31</v>
      </c>
    </row>
    <row r="21" s="3" customFormat="1" ht="103" customHeight="1" spans="1:18">
      <c r="A21" s="17">
        <v>14</v>
      </c>
      <c r="B21" s="17" t="s">
        <v>25</v>
      </c>
      <c r="C21" s="17" t="s">
        <v>80</v>
      </c>
      <c r="D21" s="17" t="s">
        <v>80</v>
      </c>
      <c r="E21" s="17" t="s">
        <v>81</v>
      </c>
      <c r="F21" s="17" t="s">
        <v>29</v>
      </c>
      <c r="G21" s="17" t="s">
        <v>82</v>
      </c>
      <c r="H21" s="18">
        <f t="shared" si="2"/>
        <v>1700</v>
      </c>
      <c r="I21" s="18">
        <f t="shared" si="3"/>
        <v>1700</v>
      </c>
      <c r="J21" s="17">
        <v>1649</v>
      </c>
      <c r="K21" s="17">
        <v>0</v>
      </c>
      <c r="L21" s="17">
        <v>51</v>
      </c>
      <c r="M21" s="17">
        <v>0</v>
      </c>
      <c r="N21" s="19">
        <v>0</v>
      </c>
      <c r="O21" s="19">
        <v>0</v>
      </c>
      <c r="P21" s="19">
        <v>0</v>
      </c>
      <c r="Q21" s="19">
        <v>0</v>
      </c>
      <c r="R21" s="19" t="s">
        <v>31</v>
      </c>
    </row>
    <row r="22" s="3" customFormat="1" ht="93" customHeight="1" spans="1:18">
      <c r="A22" s="17">
        <v>15</v>
      </c>
      <c r="B22" s="17" t="s">
        <v>25</v>
      </c>
      <c r="C22" s="17" t="s">
        <v>83</v>
      </c>
      <c r="D22" s="17" t="s">
        <v>25</v>
      </c>
      <c r="E22" s="17" t="s">
        <v>84</v>
      </c>
      <c r="F22" s="17" t="s">
        <v>29</v>
      </c>
      <c r="G22" s="17" t="s">
        <v>85</v>
      </c>
      <c r="H22" s="18">
        <f t="shared" si="2"/>
        <v>630</v>
      </c>
      <c r="I22" s="18">
        <f t="shared" si="3"/>
        <v>630</v>
      </c>
      <c r="J22" s="17"/>
      <c r="K22" s="17"/>
      <c r="L22" s="17">
        <v>630</v>
      </c>
      <c r="M22" s="17"/>
      <c r="N22" s="19"/>
      <c r="O22" s="19"/>
      <c r="P22" s="19"/>
      <c r="Q22" s="19"/>
      <c r="R22" s="19" t="s">
        <v>31</v>
      </c>
    </row>
    <row r="23" s="3" customFormat="1" ht="93" customHeight="1" spans="1:18">
      <c r="A23" s="17">
        <v>16</v>
      </c>
      <c r="B23" s="17" t="s">
        <v>25</v>
      </c>
      <c r="C23" s="17" t="s">
        <v>86</v>
      </c>
      <c r="D23" s="17" t="s">
        <v>87</v>
      </c>
      <c r="E23" s="17" t="s">
        <v>88</v>
      </c>
      <c r="F23" s="17" t="s">
        <v>29</v>
      </c>
      <c r="G23" s="17" t="s">
        <v>89</v>
      </c>
      <c r="H23" s="18">
        <f t="shared" si="2"/>
        <v>300</v>
      </c>
      <c r="I23" s="18">
        <f t="shared" si="3"/>
        <v>300</v>
      </c>
      <c r="J23" s="17">
        <v>300</v>
      </c>
      <c r="K23" s="17"/>
      <c r="L23" s="17"/>
      <c r="M23" s="17"/>
      <c r="N23" s="19"/>
      <c r="O23" s="19"/>
      <c r="P23" s="19"/>
      <c r="Q23" s="19"/>
      <c r="R23" s="19" t="s">
        <v>31</v>
      </c>
    </row>
    <row r="24" s="3" customFormat="1" ht="91" customHeight="1" spans="1:18">
      <c r="A24" s="17">
        <v>17</v>
      </c>
      <c r="B24" s="17" t="s">
        <v>25</v>
      </c>
      <c r="C24" s="17" t="s">
        <v>90</v>
      </c>
      <c r="D24" s="17" t="s">
        <v>91</v>
      </c>
      <c r="E24" s="17" t="s">
        <v>92</v>
      </c>
      <c r="F24" s="17" t="s">
        <v>29</v>
      </c>
      <c r="G24" s="17" t="s">
        <v>93</v>
      </c>
      <c r="H24" s="18">
        <f t="shared" si="2"/>
        <v>110</v>
      </c>
      <c r="I24" s="18">
        <f t="shared" si="3"/>
        <v>110</v>
      </c>
      <c r="J24" s="17">
        <v>110</v>
      </c>
      <c r="K24" s="17"/>
      <c r="L24" s="17"/>
      <c r="M24" s="17"/>
      <c r="N24" s="19"/>
      <c r="O24" s="19"/>
      <c r="P24" s="19"/>
      <c r="Q24" s="19"/>
      <c r="R24" s="19" t="s">
        <v>31</v>
      </c>
    </row>
    <row r="25" s="3" customFormat="1" ht="91" customHeight="1" spans="1:18">
      <c r="A25" s="17">
        <v>18</v>
      </c>
      <c r="B25" s="17" t="s">
        <v>25</v>
      </c>
      <c r="C25" s="17" t="s">
        <v>94</v>
      </c>
      <c r="D25" s="17" t="s">
        <v>25</v>
      </c>
      <c r="E25" s="17" t="s">
        <v>95</v>
      </c>
      <c r="F25" s="17" t="s">
        <v>29</v>
      </c>
      <c r="G25" s="17" t="s">
        <v>96</v>
      </c>
      <c r="H25" s="18">
        <f t="shared" si="2"/>
        <v>965</v>
      </c>
      <c r="I25" s="18">
        <f t="shared" si="3"/>
        <v>965</v>
      </c>
      <c r="J25" s="17">
        <v>965</v>
      </c>
      <c r="K25" s="17"/>
      <c r="L25" s="17"/>
      <c r="M25" s="17"/>
      <c r="N25" s="19"/>
      <c r="O25" s="19"/>
      <c r="P25" s="19"/>
      <c r="Q25" s="19"/>
      <c r="R25" s="19" t="s">
        <v>31</v>
      </c>
    </row>
    <row r="26" s="3" customFormat="1" ht="77" customHeight="1" spans="1:18">
      <c r="A26" s="17">
        <v>19</v>
      </c>
      <c r="B26" s="17" t="s">
        <v>25</v>
      </c>
      <c r="C26" s="17" t="s">
        <v>97</v>
      </c>
      <c r="D26" s="17" t="s">
        <v>98</v>
      </c>
      <c r="E26" s="17" t="s">
        <v>99</v>
      </c>
      <c r="F26" s="17" t="s">
        <v>29</v>
      </c>
      <c r="G26" s="17" t="s">
        <v>100</v>
      </c>
      <c r="H26" s="18">
        <f t="shared" si="2"/>
        <v>200</v>
      </c>
      <c r="I26" s="18">
        <f t="shared" si="3"/>
        <v>200</v>
      </c>
      <c r="J26" s="17">
        <v>140</v>
      </c>
      <c r="K26" s="17">
        <v>60</v>
      </c>
      <c r="L26" s="17">
        <v>0</v>
      </c>
      <c r="M26" s="17">
        <v>0</v>
      </c>
      <c r="N26" s="19">
        <v>0</v>
      </c>
      <c r="O26" s="19">
        <v>0</v>
      </c>
      <c r="P26" s="19">
        <v>0</v>
      </c>
      <c r="Q26" s="19">
        <v>0</v>
      </c>
      <c r="R26" s="19" t="s">
        <v>31</v>
      </c>
    </row>
    <row r="27" s="2" customFormat="1" ht="36" customHeight="1" spans="1:18">
      <c r="A27" s="15" t="s">
        <v>101</v>
      </c>
      <c r="B27" s="15"/>
      <c r="C27" s="15"/>
      <c r="D27" s="15"/>
      <c r="E27" s="15">
        <v>1</v>
      </c>
      <c r="F27" s="15"/>
      <c r="G27" s="15"/>
      <c r="H27" s="15">
        <f t="shared" ref="H27:Q27" si="4">SUM(H28)</f>
        <v>80.79</v>
      </c>
      <c r="I27" s="15">
        <f t="shared" si="4"/>
        <v>80.79</v>
      </c>
      <c r="J27" s="15">
        <f t="shared" si="4"/>
        <v>56</v>
      </c>
      <c r="K27" s="15">
        <f t="shared" si="4"/>
        <v>0</v>
      </c>
      <c r="L27" s="15">
        <f t="shared" si="4"/>
        <v>0</v>
      </c>
      <c r="M27" s="15">
        <f t="shared" si="4"/>
        <v>24.79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/>
    </row>
    <row r="28" s="3" customFormat="1" ht="68" customHeight="1" spans="1:18">
      <c r="A28" s="17">
        <v>1</v>
      </c>
      <c r="B28" s="17" t="s">
        <v>25</v>
      </c>
      <c r="C28" s="17" t="s">
        <v>102</v>
      </c>
      <c r="D28" s="17" t="s">
        <v>103</v>
      </c>
      <c r="E28" s="17" t="s">
        <v>104</v>
      </c>
      <c r="F28" s="17" t="s">
        <v>29</v>
      </c>
      <c r="G28" s="17" t="s">
        <v>105</v>
      </c>
      <c r="H28" s="18">
        <f>J28+K28+L28+M28</f>
        <v>80.79</v>
      </c>
      <c r="I28" s="18">
        <f>J28+K28+L28+M28+N28+O28+P28+Q28</f>
        <v>80.79</v>
      </c>
      <c r="J28" s="17">
        <v>56</v>
      </c>
      <c r="K28" s="17">
        <v>0</v>
      </c>
      <c r="L28" s="17">
        <v>0</v>
      </c>
      <c r="M28" s="17">
        <v>24.79</v>
      </c>
      <c r="N28" s="19">
        <v>0</v>
      </c>
      <c r="O28" s="19">
        <v>0</v>
      </c>
      <c r="P28" s="19">
        <v>0</v>
      </c>
      <c r="Q28" s="19">
        <v>0</v>
      </c>
      <c r="R28" s="19" t="s">
        <v>31</v>
      </c>
    </row>
    <row r="29" s="2" customFormat="1" ht="36" customHeight="1" spans="1:18">
      <c r="A29" s="15" t="s">
        <v>106</v>
      </c>
      <c r="B29" s="15"/>
      <c r="C29" s="15"/>
      <c r="D29" s="15"/>
      <c r="E29" s="15">
        <v>11</v>
      </c>
      <c r="F29" s="15"/>
      <c r="G29" s="15"/>
      <c r="H29" s="15">
        <f t="shared" ref="H29:Q29" si="5">SUM(H30:H40)</f>
        <v>10323.89</v>
      </c>
      <c r="I29" s="15">
        <f t="shared" si="5"/>
        <v>10323.89</v>
      </c>
      <c r="J29" s="15">
        <f t="shared" si="5"/>
        <v>6496.14</v>
      </c>
      <c r="K29" s="15">
        <f t="shared" si="5"/>
        <v>1713</v>
      </c>
      <c r="L29" s="15">
        <f t="shared" si="5"/>
        <v>277</v>
      </c>
      <c r="M29" s="15">
        <f t="shared" si="5"/>
        <v>1837.75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0</v>
      </c>
      <c r="R29" s="15"/>
    </row>
    <row r="30" s="3" customFormat="1" ht="91" customHeight="1" spans="1:18">
      <c r="A30" s="17">
        <v>1</v>
      </c>
      <c r="B30" s="17" t="s">
        <v>25</v>
      </c>
      <c r="C30" s="17" t="s">
        <v>107</v>
      </c>
      <c r="D30" s="17" t="s">
        <v>41</v>
      </c>
      <c r="E30" s="17" t="s">
        <v>108</v>
      </c>
      <c r="F30" s="17" t="s">
        <v>29</v>
      </c>
      <c r="G30" s="17" t="s">
        <v>109</v>
      </c>
      <c r="H30" s="18">
        <f t="shared" ref="H30:H40" si="6">J30+K30+L30+M30</f>
        <v>877.34</v>
      </c>
      <c r="I30" s="18">
        <f t="shared" ref="I30:I40" si="7">J30+K30+L30+M30+N30+O30+P30+Q30</f>
        <v>877.34</v>
      </c>
      <c r="J30" s="17">
        <v>640</v>
      </c>
      <c r="K30" s="17">
        <v>0</v>
      </c>
      <c r="L30" s="17">
        <v>120</v>
      </c>
      <c r="M30" s="17">
        <v>117.34</v>
      </c>
      <c r="N30" s="19">
        <v>0</v>
      </c>
      <c r="O30" s="19">
        <v>0</v>
      </c>
      <c r="P30" s="19">
        <v>0</v>
      </c>
      <c r="Q30" s="19">
        <v>0</v>
      </c>
      <c r="R30" s="19" t="s">
        <v>31</v>
      </c>
    </row>
    <row r="31" s="3" customFormat="1" ht="139" customHeight="1" spans="1:18">
      <c r="A31" s="17">
        <v>2</v>
      </c>
      <c r="B31" s="17" t="s">
        <v>25</v>
      </c>
      <c r="C31" s="17" t="s">
        <v>110</v>
      </c>
      <c r="D31" s="17" t="s">
        <v>61</v>
      </c>
      <c r="E31" s="17" t="s">
        <v>111</v>
      </c>
      <c r="F31" s="17" t="s">
        <v>29</v>
      </c>
      <c r="G31" s="17" t="s">
        <v>112</v>
      </c>
      <c r="H31" s="18">
        <f t="shared" si="6"/>
        <v>1196.38</v>
      </c>
      <c r="I31" s="18">
        <f t="shared" si="7"/>
        <v>1196.38</v>
      </c>
      <c r="J31" s="17">
        <v>603.31</v>
      </c>
      <c r="K31" s="17">
        <v>278</v>
      </c>
      <c r="L31" s="17">
        <v>157</v>
      </c>
      <c r="M31" s="17">
        <v>158.07</v>
      </c>
      <c r="N31" s="19">
        <v>0</v>
      </c>
      <c r="O31" s="19">
        <v>0</v>
      </c>
      <c r="P31" s="19">
        <v>0</v>
      </c>
      <c r="Q31" s="19">
        <v>0</v>
      </c>
      <c r="R31" s="19" t="s">
        <v>31</v>
      </c>
    </row>
    <row r="32" s="3" customFormat="1" ht="83" customHeight="1" spans="1:18">
      <c r="A32" s="17">
        <v>3</v>
      </c>
      <c r="B32" s="17" t="s">
        <v>25</v>
      </c>
      <c r="C32" s="17" t="s">
        <v>113</v>
      </c>
      <c r="D32" s="17" t="s">
        <v>57</v>
      </c>
      <c r="E32" s="17" t="s">
        <v>114</v>
      </c>
      <c r="F32" s="17" t="s">
        <v>29</v>
      </c>
      <c r="G32" s="17" t="s">
        <v>115</v>
      </c>
      <c r="H32" s="18">
        <f t="shared" si="6"/>
        <v>449.83</v>
      </c>
      <c r="I32" s="18">
        <f t="shared" si="7"/>
        <v>449.83</v>
      </c>
      <c r="J32" s="17">
        <v>262.83</v>
      </c>
      <c r="K32" s="17">
        <v>187</v>
      </c>
      <c r="L32" s="17">
        <v>0</v>
      </c>
      <c r="M32" s="17">
        <v>0</v>
      </c>
      <c r="N32" s="19">
        <v>0</v>
      </c>
      <c r="O32" s="19">
        <v>0</v>
      </c>
      <c r="P32" s="19">
        <v>0</v>
      </c>
      <c r="Q32" s="19">
        <v>0</v>
      </c>
      <c r="R32" s="19" t="s">
        <v>31</v>
      </c>
    </row>
    <row r="33" s="3" customFormat="1" ht="102" customHeight="1" spans="1:18">
      <c r="A33" s="17">
        <v>4</v>
      </c>
      <c r="B33" s="17" t="s">
        <v>25</v>
      </c>
      <c r="C33" s="17" t="s">
        <v>116</v>
      </c>
      <c r="D33" s="17" t="s">
        <v>117</v>
      </c>
      <c r="E33" s="17" t="s">
        <v>118</v>
      </c>
      <c r="F33" s="17" t="s">
        <v>29</v>
      </c>
      <c r="G33" s="17" t="s">
        <v>119</v>
      </c>
      <c r="H33" s="18">
        <f t="shared" si="6"/>
        <v>499.61</v>
      </c>
      <c r="I33" s="18">
        <f t="shared" si="7"/>
        <v>499.61</v>
      </c>
      <c r="J33" s="17">
        <v>200</v>
      </c>
      <c r="K33" s="17">
        <v>150</v>
      </c>
      <c r="L33" s="17">
        <v>0</v>
      </c>
      <c r="M33" s="17">
        <v>149.61</v>
      </c>
      <c r="N33" s="19">
        <v>0</v>
      </c>
      <c r="O33" s="19">
        <v>0</v>
      </c>
      <c r="P33" s="19">
        <v>0</v>
      </c>
      <c r="Q33" s="19">
        <v>0</v>
      </c>
      <c r="R33" s="19" t="s">
        <v>31</v>
      </c>
    </row>
    <row r="34" s="3" customFormat="1" ht="102" customHeight="1" spans="1:18">
      <c r="A34" s="17">
        <v>5</v>
      </c>
      <c r="B34" s="17" t="s">
        <v>25</v>
      </c>
      <c r="C34" s="17" t="s">
        <v>120</v>
      </c>
      <c r="D34" s="17" t="s">
        <v>121</v>
      </c>
      <c r="E34" s="17" t="s">
        <v>122</v>
      </c>
      <c r="F34" s="17" t="s">
        <v>29</v>
      </c>
      <c r="G34" s="17" t="s">
        <v>123</v>
      </c>
      <c r="H34" s="18">
        <f t="shared" si="6"/>
        <v>648.97</v>
      </c>
      <c r="I34" s="18">
        <f t="shared" si="7"/>
        <v>648.97</v>
      </c>
      <c r="J34" s="17">
        <v>390</v>
      </c>
      <c r="K34" s="17">
        <v>160</v>
      </c>
      <c r="L34" s="17">
        <v>0</v>
      </c>
      <c r="M34" s="17">
        <v>98.97</v>
      </c>
      <c r="N34" s="19">
        <v>0</v>
      </c>
      <c r="O34" s="19">
        <v>0</v>
      </c>
      <c r="P34" s="19">
        <v>0</v>
      </c>
      <c r="Q34" s="19">
        <v>0</v>
      </c>
      <c r="R34" s="19" t="s">
        <v>31</v>
      </c>
    </row>
    <row r="35" s="3" customFormat="1" ht="102" customHeight="1" spans="1:18">
      <c r="A35" s="17">
        <v>6</v>
      </c>
      <c r="B35" s="17" t="s">
        <v>25</v>
      </c>
      <c r="C35" s="17" t="s">
        <v>124</v>
      </c>
      <c r="D35" s="17" t="s">
        <v>125</v>
      </c>
      <c r="E35" s="17" t="s">
        <v>126</v>
      </c>
      <c r="F35" s="17" t="s">
        <v>29</v>
      </c>
      <c r="G35" s="17" t="s">
        <v>127</v>
      </c>
      <c r="H35" s="18">
        <f t="shared" si="6"/>
        <v>997.4</v>
      </c>
      <c r="I35" s="18">
        <f t="shared" si="7"/>
        <v>997.4</v>
      </c>
      <c r="J35" s="17">
        <v>650</v>
      </c>
      <c r="K35" s="17">
        <v>200</v>
      </c>
      <c r="L35" s="17">
        <v>0</v>
      </c>
      <c r="M35" s="17">
        <v>147.4</v>
      </c>
      <c r="N35" s="19">
        <v>0</v>
      </c>
      <c r="O35" s="19">
        <v>0</v>
      </c>
      <c r="P35" s="19">
        <v>0</v>
      </c>
      <c r="Q35" s="19">
        <v>0</v>
      </c>
      <c r="R35" s="19" t="s">
        <v>31</v>
      </c>
    </row>
    <row r="36" s="3" customFormat="1" ht="102" customHeight="1" spans="1:18">
      <c r="A36" s="17">
        <v>7</v>
      </c>
      <c r="B36" s="17" t="s">
        <v>25</v>
      </c>
      <c r="C36" s="17" t="s">
        <v>128</v>
      </c>
      <c r="D36" s="17" t="s">
        <v>33</v>
      </c>
      <c r="E36" s="17" t="s">
        <v>129</v>
      </c>
      <c r="F36" s="17" t="s">
        <v>29</v>
      </c>
      <c r="G36" s="17" t="s">
        <v>130</v>
      </c>
      <c r="H36" s="18">
        <f t="shared" si="6"/>
        <v>1799.88</v>
      </c>
      <c r="I36" s="18">
        <f t="shared" si="7"/>
        <v>1799.88</v>
      </c>
      <c r="J36" s="17">
        <v>1260</v>
      </c>
      <c r="K36" s="17">
        <v>150</v>
      </c>
      <c r="L36" s="17">
        <v>0</v>
      </c>
      <c r="M36" s="17">
        <v>389.88</v>
      </c>
      <c r="N36" s="19">
        <v>0</v>
      </c>
      <c r="O36" s="19">
        <v>0</v>
      </c>
      <c r="P36" s="19">
        <v>0</v>
      </c>
      <c r="Q36" s="19">
        <v>0</v>
      </c>
      <c r="R36" s="19" t="s">
        <v>31</v>
      </c>
    </row>
    <row r="37" s="3" customFormat="1" ht="104" customHeight="1" spans="1:18">
      <c r="A37" s="17">
        <v>8</v>
      </c>
      <c r="B37" s="17" t="s">
        <v>25</v>
      </c>
      <c r="C37" s="17" t="s">
        <v>131</v>
      </c>
      <c r="D37" s="17" t="s">
        <v>132</v>
      </c>
      <c r="E37" s="17" t="s">
        <v>133</v>
      </c>
      <c r="F37" s="17" t="s">
        <v>29</v>
      </c>
      <c r="G37" s="17" t="s">
        <v>134</v>
      </c>
      <c r="H37" s="18">
        <f t="shared" si="6"/>
        <v>1094.78</v>
      </c>
      <c r="I37" s="18">
        <f t="shared" si="7"/>
        <v>1094.78</v>
      </c>
      <c r="J37" s="17">
        <v>660</v>
      </c>
      <c r="K37" s="17">
        <v>240</v>
      </c>
      <c r="L37" s="17">
        <v>0</v>
      </c>
      <c r="M37" s="17">
        <v>194.78</v>
      </c>
      <c r="N37" s="19">
        <v>0</v>
      </c>
      <c r="O37" s="19">
        <v>0</v>
      </c>
      <c r="P37" s="19">
        <v>0</v>
      </c>
      <c r="Q37" s="19">
        <v>0</v>
      </c>
      <c r="R37" s="19" t="s">
        <v>31</v>
      </c>
    </row>
    <row r="38" s="3" customFormat="1" ht="104" customHeight="1" spans="1:18">
      <c r="A38" s="17">
        <v>9</v>
      </c>
      <c r="B38" s="17" t="s">
        <v>25</v>
      </c>
      <c r="C38" s="17" t="s">
        <v>135</v>
      </c>
      <c r="D38" s="17" t="s">
        <v>37</v>
      </c>
      <c r="E38" s="17" t="s">
        <v>136</v>
      </c>
      <c r="F38" s="17" t="s">
        <v>29</v>
      </c>
      <c r="G38" s="17" t="s">
        <v>137</v>
      </c>
      <c r="H38" s="18">
        <f t="shared" si="6"/>
        <v>849.93</v>
      </c>
      <c r="I38" s="18">
        <f t="shared" si="7"/>
        <v>849.93</v>
      </c>
      <c r="J38" s="17">
        <v>510</v>
      </c>
      <c r="K38" s="17">
        <v>140</v>
      </c>
      <c r="L38" s="17">
        <v>0</v>
      </c>
      <c r="M38" s="17">
        <v>199.93</v>
      </c>
      <c r="N38" s="19">
        <v>0</v>
      </c>
      <c r="O38" s="19">
        <v>0</v>
      </c>
      <c r="P38" s="19">
        <v>0</v>
      </c>
      <c r="Q38" s="19">
        <v>0</v>
      </c>
      <c r="R38" s="19" t="s">
        <v>31</v>
      </c>
    </row>
    <row r="39" s="3" customFormat="1" ht="104" customHeight="1" spans="1:18">
      <c r="A39" s="17">
        <v>10</v>
      </c>
      <c r="B39" s="17" t="s">
        <v>25</v>
      </c>
      <c r="C39" s="17" t="s">
        <v>138</v>
      </c>
      <c r="D39" s="17" t="s">
        <v>139</v>
      </c>
      <c r="E39" s="17" t="s">
        <v>140</v>
      </c>
      <c r="F39" s="17" t="s">
        <v>29</v>
      </c>
      <c r="G39" s="17" t="s">
        <v>141</v>
      </c>
      <c r="H39" s="18">
        <f t="shared" si="6"/>
        <v>649.86</v>
      </c>
      <c r="I39" s="18">
        <f t="shared" si="7"/>
        <v>649.86</v>
      </c>
      <c r="J39" s="17">
        <v>440</v>
      </c>
      <c r="K39" s="17">
        <v>100</v>
      </c>
      <c r="L39" s="17">
        <v>0</v>
      </c>
      <c r="M39" s="17">
        <v>109.86</v>
      </c>
      <c r="N39" s="19">
        <v>0</v>
      </c>
      <c r="O39" s="19">
        <v>0</v>
      </c>
      <c r="P39" s="19">
        <v>0</v>
      </c>
      <c r="Q39" s="19">
        <v>0</v>
      </c>
      <c r="R39" s="19" t="s">
        <v>31</v>
      </c>
    </row>
    <row r="40" s="3" customFormat="1" ht="103" customHeight="1" spans="1:18">
      <c r="A40" s="17">
        <v>11</v>
      </c>
      <c r="B40" s="17" t="s">
        <v>25</v>
      </c>
      <c r="C40" s="17" t="s">
        <v>142</v>
      </c>
      <c r="D40" s="17" t="s">
        <v>143</v>
      </c>
      <c r="E40" s="17" t="s">
        <v>144</v>
      </c>
      <c r="F40" s="17" t="s">
        <v>29</v>
      </c>
      <c r="G40" s="17" t="s">
        <v>145</v>
      </c>
      <c r="H40" s="18">
        <f t="shared" si="6"/>
        <v>1259.91</v>
      </c>
      <c r="I40" s="18">
        <f t="shared" si="7"/>
        <v>1259.91</v>
      </c>
      <c r="J40" s="17">
        <v>880</v>
      </c>
      <c r="K40" s="17">
        <v>108</v>
      </c>
      <c r="L40" s="17">
        <v>0</v>
      </c>
      <c r="M40" s="17">
        <v>271.91</v>
      </c>
      <c r="N40" s="19">
        <v>0</v>
      </c>
      <c r="O40" s="19">
        <v>0</v>
      </c>
      <c r="P40" s="19">
        <v>0</v>
      </c>
      <c r="Q40" s="19">
        <v>0</v>
      </c>
      <c r="R40" s="19" t="s">
        <v>31</v>
      </c>
    </row>
    <row r="41" s="2" customFormat="1" ht="36" customHeight="1" spans="1:18">
      <c r="A41" s="15" t="s">
        <v>146</v>
      </c>
      <c r="B41" s="15"/>
      <c r="C41" s="15"/>
      <c r="D41" s="15"/>
      <c r="E41" s="15">
        <v>12</v>
      </c>
      <c r="F41" s="15"/>
      <c r="G41" s="15"/>
      <c r="H41" s="15">
        <f t="shared" ref="H41:Q41" si="8">SUM(H42:H53)</f>
        <v>6070.45</v>
      </c>
      <c r="I41" s="15">
        <f t="shared" si="8"/>
        <v>6070.45</v>
      </c>
      <c r="J41" s="15">
        <f t="shared" si="8"/>
        <v>4627.39</v>
      </c>
      <c r="K41" s="15">
        <f t="shared" si="8"/>
        <v>758</v>
      </c>
      <c r="L41" s="15">
        <f t="shared" si="8"/>
        <v>491.86</v>
      </c>
      <c r="M41" s="15">
        <f t="shared" si="8"/>
        <v>193.2</v>
      </c>
      <c r="N41" s="15">
        <f t="shared" si="8"/>
        <v>0</v>
      </c>
      <c r="O41" s="15">
        <f t="shared" si="8"/>
        <v>0</v>
      </c>
      <c r="P41" s="15">
        <f t="shared" si="8"/>
        <v>0</v>
      </c>
      <c r="Q41" s="15">
        <f t="shared" si="8"/>
        <v>0</v>
      </c>
      <c r="R41" s="15"/>
    </row>
    <row r="42" s="3" customFormat="1" ht="144" customHeight="1" spans="1:18">
      <c r="A42" s="17">
        <v>1</v>
      </c>
      <c r="B42" s="17" t="s">
        <v>25</v>
      </c>
      <c r="C42" s="17" t="s">
        <v>147</v>
      </c>
      <c r="D42" s="17" t="s">
        <v>65</v>
      </c>
      <c r="E42" s="17" t="s">
        <v>148</v>
      </c>
      <c r="F42" s="17" t="s">
        <v>29</v>
      </c>
      <c r="G42" s="17" t="s">
        <v>149</v>
      </c>
      <c r="H42" s="18">
        <f t="shared" ref="H42:H53" si="9">J42+K42+L42+M42</f>
        <v>738.46</v>
      </c>
      <c r="I42" s="18">
        <f t="shared" ref="I42:I53" si="10">J42+K42+L42+M42+N42+O42+P42+Q42</f>
        <v>738.46</v>
      </c>
      <c r="J42" s="17">
        <v>450</v>
      </c>
      <c r="K42" s="17">
        <v>120</v>
      </c>
      <c r="L42" s="17">
        <v>80</v>
      </c>
      <c r="M42" s="17">
        <v>88.46</v>
      </c>
      <c r="N42" s="19">
        <v>0</v>
      </c>
      <c r="O42" s="19">
        <v>0</v>
      </c>
      <c r="P42" s="19">
        <v>0</v>
      </c>
      <c r="Q42" s="19">
        <v>0</v>
      </c>
      <c r="R42" s="19" t="s">
        <v>31</v>
      </c>
    </row>
    <row r="43" s="3" customFormat="1" ht="130" customHeight="1" spans="1:18">
      <c r="A43" s="17">
        <v>2</v>
      </c>
      <c r="B43" s="17" t="s">
        <v>25</v>
      </c>
      <c r="C43" s="17" t="s">
        <v>150</v>
      </c>
      <c r="D43" s="17" t="s">
        <v>151</v>
      </c>
      <c r="E43" s="17" t="s">
        <v>152</v>
      </c>
      <c r="F43" s="17" t="s">
        <v>29</v>
      </c>
      <c r="G43" s="17" t="s">
        <v>153</v>
      </c>
      <c r="H43" s="18">
        <f t="shared" si="9"/>
        <v>925.96</v>
      </c>
      <c r="I43" s="18">
        <f t="shared" si="10"/>
        <v>925.96</v>
      </c>
      <c r="J43" s="17">
        <v>570</v>
      </c>
      <c r="K43" s="17">
        <v>185</v>
      </c>
      <c r="L43" s="17">
        <v>80</v>
      </c>
      <c r="M43" s="17">
        <v>90.96</v>
      </c>
      <c r="N43" s="19">
        <v>0</v>
      </c>
      <c r="O43" s="19">
        <v>0</v>
      </c>
      <c r="P43" s="19">
        <v>0</v>
      </c>
      <c r="Q43" s="19">
        <v>0</v>
      </c>
      <c r="R43" s="19" t="s">
        <v>31</v>
      </c>
    </row>
    <row r="44" s="3" customFormat="1" ht="66" customHeight="1" spans="1:18">
      <c r="A44" s="17">
        <v>3</v>
      </c>
      <c r="B44" s="17" t="s">
        <v>25</v>
      </c>
      <c r="C44" s="17" t="s">
        <v>154</v>
      </c>
      <c r="D44" s="17" t="s">
        <v>25</v>
      </c>
      <c r="E44" s="17" t="s">
        <v>155</v>
      </c>
      <c r="F44" s="17" t="s">
        <v>29</v>
      </c>
      <c r="G44" s="17" t="s">
        <v>156</v>
      </c>
      <c r="H44" s="18">
        <f t="shared" si="9"/>
        <v>90</v>
      </c>
      <c r="I44" s="18">
        <f t="shared" si="10"/>
        <v>90</v>
      </c>
      <c r="J44" s="17"/>
      <c r="K44" s="17"/>
      <c r="L44" s="17">
        <v>90</v>
      </c>
      <c r="M44" s="17"/>
      <c r="N44" s="19"/>
      <c r="O44" s="19"/>
      <c r="P44" s="19"/>
      <c r="Q44" s="19"/>
      <c r="R44" s="19" t="s">
        <v>31</v>
      </c>
    </row>
    <row r="45" s="3" customFormat="1" ht="66" customHeight="1" spans="1:18">
      <c r="A45" s="17">
        <v>4</v>
      </c>
      <c r="B45" s="17" t="s">
        <v>25</v>
      </c>
      <c r="C45" s="17" t="s">
        <v>157</v>
      </c>
      <c r="D45" s="17" t="s">
        <v>158</v>
      </c>
      <c r="E45" s="17" t="s">
        <v>159</v>
      </c>
      <c r="F45" s="17" t="s">
        <v>29</v>
      </c>
      <c r="G45" s="17" t="s">
        <v>160</v>
      </c>
      <c r="H45" s="18">
        <f t="shared" si="9"/>
        <v>15</v>
      </c>
      <c r="I45" s="18">
        <f t="shared" si="10"/>
        <v>15</v>
      </c>
      <c r="J45" s="17"/>
      <c r="K45" s="17"/>
      <c r="L45" s="17">
        <v>15</v>
      </c>
      <c r="M45" s="17"/>
      <c r="N45" s="19"/>
      <c r="O45" s="19"/>
      <c r="P45" s="19"/>
      <c r="Q45" s="19"/>
      <c r="R45" s="19" t="s">
        <v>31</v>
      </c>
    </row>
    <row r="46" s="3" customFormat="1" ht="106" customHeight="1" spans="1:18">
      <c r="A46" s="17">
        <v>5</v>
      </c>
      <c r="B46" s="17" t="s">
        <v>25</v>
      </c>
      <c r="C46" s="17" t="s">
        <v>161</v>
      </c>
      <c r="D46" s="17" t="s">
        <v>53</v>
      </c>
      <c r="E46" s="17" t="s">
        <v>162</v>
      </c>
      <c r="F46" s="17" t="s">
        <v>29</v>
      </c>
      <c r="G46" s="17" t="s">
        <v>163</v>
      </c>
      <c r="H46" s="18">
        <f t="shared" si="9"/>
        <v>549.86</v>
      </c>
      <c r="I46" s="18">
        <f t="shared" si="10"/>
        <v>549.86</v>
      </c>
      <c r="J46" s="17">
        <v>330</v>
      </c>
      <c r="K46" s="17">
        <v>173</v>
      </c>
      <c r="L46" s="17">
        <v>46.86</v>
      </c>
      <c r="M46" s="17">
        <v>0</v>
      </c>
      <c r="N46" s="19">
        <v>0</v>
      </c>
      <c r="O46" s="19">
        <v>0</v>
      </c>
      <c r="P46" s="19">
        <v>0</v>
      </c>
      <c r="Q46" s="19">
        <v>0</v>
      </c>
      <c r="R46" s="19" t="s">
        <v>31</v>
      </c>
    </row>
    <row r="47" s="3" customFormat="1" ht="106" customHeight="1" spans="1:18">
      <c r="A47" s="17">
        <v>6</v>
      </c>
      <c r="B47" s="17" t="s">
        <v>25</v>
      </c>
      <c r="C47" s="17" t="s">
        <v>164</v>
      </c>
      <c r="D47" s="17" t="s">
        <v>165</v>
      </c>
      <c r="E47" s="17" t="s">
        <v>166</v>
      </c>
      <c r="F47" s="17" t="s">
        <v>29</v>
      </c>
      <c r="G47" s="17" t="s">
        <v>167</v>
      </c>
      <c r="H47" s="18">
        <f t="shared" si="9"/>
        <v>347.13</v>
      </c>
      <c r="I47" s="18">
        <f t="shared" si="10"/>
        <v>347.13</v>
      </c>
      <c r="J47" s="17">
        <v>197.13</v>
      </c>
      <c r="K47" s="17">
        <v>150</v>
      </c>
      <c r="L47" s="17">
        <v>0</v>
      </c>
      <c r="M47" s="17">
        <v>0</v>
      </c>
      <c r="N47" s="19">
        <v>0</v>
      </c>
      <c r="O47" s="19">
        <v>0</v>
      </c>
      <c r="P47" s="19">
        <v>0</v>
      </c>
      <c r="Q47" s="19">
        <v>0</v>
      </c>
      <c r="R47" s="19" t="s">
        <v>31</v>
      </c>
    </row>
    <row r="48" s="3" customFormat="1" ht="74" customHeight="1" spans="1:18">
      <c r="A48" s="17">
        <v>7</v>
      </c>
      <c r="B48" s="17" t="s">
        <v>25</v>
      </c>
      <c r="C48" s="17" t="s">
        <v>168</v>
      </c>
      <c r="D48" s="17" t="s">
        <v>169</v>
      </c>
      <c r="E48" s="17" t="s">
        <v>170</v>
      </c>
      <c r="F48" s="17" t="s">
        <v>29</v>
      </c>
      <c r="G48" s="17" t="s">
        <v>171</v>
      </c>
      <c r="H48" s="18">
        <f t="shared" si="9"/>
        <v>800</v>
      </c>
      <c r="I48" s="18">
        <f t="shared" si="10"/>
        <v>800</v>
      </c>
      <c r="J48" s="17">
        <v>800</v>
      </c>
      <c r="K48" s="17"/>
      <c r="L48" s="17"/>
      <c r="M48" s="17"/>
      <c r="N48" s="19"/>
      <c r="O48" s="19"/>
      <c r="P48" s="19"/>
      <c r="Q48" s="19"/>
      <c r="R48" s="19" t="s">
        <v>31</v>
      </c>
    </row>
    <row r="49" s="3" customFormat="1" ht="74" customHeight="1" spans="1:18">
      <c r="A49" s="17">
        <v>8</v>
      </c>
      <c r="B49" s="17" t="s">
        <v>25</v>
      </c>
      <c r="C49" s="17" t="s">
        <v>172</v>
      </c>
      <c r="D49" s="17" t="s">
        <v>173</v>
      </c>
      <c r="E49" s="17" t="s">
        <v>174</v>
      </c>
      <c r="F49" s="17" t="s">
        <v>29</v>
      </c>
      <c r="G49" s="17" t="s">
        <v>175</v>
      </c>
      <c r="H49" s="18">
        <f t="shared" si="9"/>
        <v>614.04</v>
      </c>
      <c r="I49" s="18">
        <f t="shared" si="10"/>
        <v>614.04</v>
      </c>
      <c r="J49" s="17">
        <v>600.26</v>
      </c>
      <c r="K49" s="17"/>
      <c r="L49" s="17"/>
      <c r="M49" s="17">
        <v>13.78</v>
      </c>
      <c r="N49" s="19"/>
      <c r="O49" s="19"/>
      <c r="P49" s="19"/>
      <c r="Q49" s="19"/>
      <c r="R49" s="19" t="s">
        <v>31</v>
      </c>
    </row>
    <row r="50" s="3" customFormat="1" ht="74" customHeight="1" spans="1:18">
      <c r="A50" s="17">
        <v>9</v>
      </c>
      <c r="B50" s="17" t="s">
        <v>25</v>
      </c>
      <c r="C50" s="17" t="s">
        <v>176</v>
      </c>
      <c r="D50" s="17" t="s">
        <v>177</v>
      </c>
      <c r="E50" s="17" t="s">
        <v>178</v>
      </c>
      <c r="F50" s="17" t="s">
        <v>29</v>
      </c>
      <c r="G50" s="17" t="s">
        <v>179</v>
      </c>
      <c r="H50" s="18">
        <f t="shared" si="9"/>
        <v>400</v>
      </c>
      <c r="I50" s="18">
        <f t="shared" si="10"/>
        <v>400</v>
      </c>
      <c r="J50" s="17">
        <v>400</v>
      </c>
      <c r="K50" s="17"/>
      <c r="L50" s="17"/>
      <c r="M50" s="17"/>
      <c r="N50" s="19"/>
      <c r="O50" s="19"/>
      <c r="P50" s="19"/>
      <c r="Q50" s="19"/>
      <c r="R50" s="19" t="s">
        <v>31</v>
      </c>
    </row>
    <row r="51" s="3" customFormat="1" ht="74" customHeight="1" spans="1:18">
      <c r="A51" s="17">
        <v>10</v>
      </c>
      <c r="B51" s="17" t="s">
        <v>25</v>
      </c>
      <c r="C51" s="17" t="s">
        <v>180</v>
      </c>
      <c r="D51" s="17" t="s">
        <v>91</v>
      </c>
      <c r="E51" s="17" t="s">
        <v>181</v>
      </c>
      <c r="F51" s="17" t="s">
        <v>29</v>
      </c>
      <c r="G51" s="17" t="s">
        <v>182</v>
      </c>
      <c r="H51" s="18">
        <f t="shared" si="9"/>
        <v>650</v>
      </c>
      <c r="I51" s="18">
        <f t="shared" si="10"/>
        <v>650</v>
      </c>
      <c r="J51" s="17">
        <v>650</v>
      </c>
      <c r="K51" s="17"/>
      <c r="L51" s="17"/>
      <c r="M51" s="17"/>
      <c r="N51" s="19"/>
      <c r="O51" s="19"/>
      <c r="P51" s="19"/>
      <c r="Q51" s="19"/>
      <c r="R51" s="19" t="s">
        <v>31</v>
      </c>
    </row>
    <row r="52" s="3" customFormat="1" ht="74" customHeight="1" spans="1:18">
      <c r="A52" s="17">
        <v>11</v>
      </c>
      <c r="B52" s="17" t="s">
        <v>25</v>
      </c>
      <c r="C52" s="17" t="s">
        <v>183</v>
      </c>
      <c r="D52" s="17" t="s">
        <v>184</v>
      </c>
      <c r="E52" s="17" t="s">
        <v>185</v>
      </c>
      <c r="F52" s="17" t="s">
        <v>29</v>
      </c>
      <c r="G52" s="17" t="s">
        <v>186</v>
      </c>
      <c r="H52" s="18">
        <f t="shared" si="9"/>
        <v>600</v>
      </c>
      <c r="I52" s="18">
        <f t="shared" si="10"/>
        <v>600</v>
      </c>
      <c r="J52" s="17">
        <v>600</v>
      </c>
      <c r="K52" s="17"/>
      <c r="L52" s="17"/>
      <c r="M52" s="17"/>
      <c r="N52" s="19"/>
      <c r="O52" s="19"/>
      <c r="P52" s="19"/>
      <c r="Q52" s="19"/>
      <c r="R52" s="19" t="s">
        <v>31</v>
      </c>
    </row>
    <row r="53" s="3" customFormat="1" ht="105" customHeight="1" spans="1:18">
      <c r="A53" s="17">
        <v>12</v>
      </c>
      <c r="B53" s="17" t="s">
        <v>25</v>
      </c>
      <c r="C53" s="17" t="s">
        <v>187</v>
      </c>
      <c r="D53" s="17" t="s">
        <v>25</v>
      </c>
      <c r="E53" s="17" t="s">
        <v>188</v>
      </c>
      <c r="F53" s="17" t="s">
        <v>29</v>
      </c>
      <c r="G53" s="17" t="s">
        <v>189</v>
      </c>
      <c r="H53" s="18">
        <f t="shared" si="9"/>
        <v>340</v>
      </c>
      <c r="I53" s="18">
        <f t="shared" si="10"/>
        <v>340</v>
      </c>
      <c r="J53" s="17">
        <v>30</v>
      </c>
      <c r="K53" s="17">
        <v>130</v>
      </c>
      <c r="L53" s="17">
        <v>180</v>
      </c>
      <c r="M53" s="17"/>
      <c r="N53" s="19"/>
      <c r="O53" s="19"/>
      <c r="P53" s="19"/>
      <c r="Q53" s="19"/>
      <c r="R53" s="19" t="s">
        <v>31</v>
      </c>
    </row>
    <row r="54" s="2" customFormat="1" ht="36" customHeight="1" spans="1:18">
      <c r="A54" s="15" t="s">
        <v>190</v>
      </c>
      <c r="B54" s="15"/>
      <c r="C54" s="15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20"/>
      <c r="O54" s="20"/>
      <c r="P54" s="20"/>
      <c r="Q54" s="20"/>
      <c r="R54" s="22"/>
    </row>
    <row r="55" s="2" customFormat="1" ht="36" customHeight="1" spans="1:18">
      <c r="A55" s="15" t="s">
        <v>191</v>
      </c>
      <c r="B55" s="15"/>
      <c r="C55" s="15"/>
      <c r="D55" s="15"/>
      <c r="E55" s="15">
        <v>3</v>
      </c>
      <c r="F55" s="15"/>
      <c r="G55" s="15"/>
      <c r="H55" s="16">
        <f t="shared" ref="H55:Q55" si="11">SUM(H56:H57)</f>
        <v>1505.46569</v>
      </c>
      <c r="I55" s="16">
        <f t="shared" si="11"/>
        <v>1505.46569</v>
      </c>
      <c r="J55" s="16">
        <f t="shared" si="11"/>
        <v>1505.46569</v>
      </c>
      <c r="K55" s="16">
        <f t="shared" si="11"/>
        <v>0</v>
      </c>
      <c r="L55" s="16">
        <f t="shared" si="11"/>
        <v>0</v>
      </c>
      <c r="M55" s="16">
        <f t="shared" si="11"/>
        <v>0</v>
      </c>
      <c r="N55" s="16">
        <f t="shared" si="11"/>
        <v>0</v>
      </c>
      <c r="O55" s="16">
        <f t="shared" si="11"/>
        <v>0</v>
      </c>
      <c r="P55" s="16">
        <f t="shared" si="11"/>
        <v>0</v>
      </c>
      <c r="Q55" s="16">
        <f t="shared" si="11"/>
        <v>0</v>
      </c>
      <c r="R55" s="16"/>
    </row>
    <row r="56" s="3" customFormat="1" ht="56" customHeight="1" spans="1:18">
      <c r="A56" s="17">
        <v>1</v>
      </c>
      <c r="B56" s="17" t="s">
        <v>25</v>
      </c>
      <c r="C56" s="17" t="s">
        <v>192</v>
      </c>
      <c r="D56" s="17" t="s">
        <v>25</v>
      </c>
      <c r="E56" s="17" t="s">
        <v>193</v>
      </c>
      <c r="F56" s="17" t="s">
        <v>29</v>
      </c>
      <c r="G56" s="17" t="s">
        <v>194</v>
      </c>
      <c r="H56" s="18">
        <f>J56+K56+L56+M56</f>
        <v>310.72569</v>
      </c>
      <c r="I56" s="18">
        <f>J56+K56+L56+M56+N56+O56+P56+Q56</f>
        <v>310.72569</v>
      </c>
      <c r="J56" s="18">
        <v>310.72569</v>
      </c>
      <c r="K56" s="17">
        <v>0</v>
      </c>
      <c r="L56" s="17">
        <v>0</v>
      </c>
      <c r="M56" s="17">
        <v>0</v>
      </c>
      <c r="N56" s="19">
        <v>0</v>
      </c>
      <c r="O56" s="19">
        <v>0</v>
      </c>
      <c r="P56" s="19">
        <v>0</v>
      </c>
      <c r="Q56" s="19">
        <v>0</v>
      </c>
      <c r="R56" s="19" t="s">
        <v>31</v>
      </c>
    </row>
    <row r="57" s="3" customFormat="1" ht="56" customHeight="1" spans="1:18">
      <c r="A57" s="17">
        <v>2</v>
      </c>
      <c r="B57" s="17" t="s">
        <v>25</v>
      </c>
      <c r="C57" s="17" t="s">
        <v>192</v>
      </c>
      <c r="D57" s="17" t="s">
        <v>195</v>
      </c>
      <c r="E57" s="17" t="s">
        <v>196</v>
      </c>
      <c r="F57" s="17" t="s">
        <v>29</v>
      </c>
      <c r="G57" s="17" t="s">
        <v>197</v>
      </c>
      <c r="H57" s="18">
        <f>J57+K57+L57+M57</f>
        <v>1194.74</v>
      </c>
      <c r="I57" s="18">
        <f>J57+K57+L57+M57+N57+O57+P57+Q57</f>
        <v>1194.74</v>
      </c>
      <c r="J57" s="17">
        <v>1194.74</v>
      </c>
      <c r="K57" s="17">
        <v>0</v>
      </c>
      <c r="L57" s="17">
        <v>0</v>
      </c>
      <c r="M57" s="17">
        <v>0</v>
      </c>
      <c r="N57" s="19">
        <v>0</v>
      </c>
      <c r="O57" s="19">
        <v>0</v>
      </c>
      <c r="P57" s="19">
        <v>0</v>
      </c>
      <c r="Q57" s="19">
        <v>0</v>
      </c>
      <c r="R57" s="19" t="s">
        <v>31</v>
      </c>
    </row>
    <row r="58" s="1" customFormat="1" ht="13.5"/>
    <row r="59" s="1" customFormat="1" ht="13.5"/>
    <row r="60" s="1" customFormat="1" ht="13.5"/>
    <row r="61" s="1" customFormat="1" ht="13.5"/>
    <row r="62" s="4" customFormat="1" ht="13.5"/>
    <row r="63" s="4" customFormat="1" ht="13.5"/>
    <row r="64" s="4" customFormat="1" ht="13.5"/>
    <row r="65" s="4" customFormat="1" ht="13.5"/>
    <row r="66" s="4" customFormat="1" ht="13.5"/>
    <row r="67" s="4" customFormat="1" ht="13.5"/>
    <row r="68" s="4" customFormat="1" ht="13.5"/>
    <row r="69" s="4" customFormat="1" ht="13.5"/>
    <row r="70" s="4" customFormat="1" ht="13.5"/>
    <row r="71" s="4" customFormat="1" ht="13.5"/>
    <row r="72" s="4" customFormat="1" ht="13.5"/>
    <row r="73" s="4" customFormat="1" ht="13.5"/>
    <row r="74" s="4" customFormat="1" ht="13.5"/>
    <row r="75" s="4" customFormat="1" ht="13.5"/>
    <row r="76" s="4" customFormat="1" ht="13.5"/>
    <row r="77" s="4" customFormat="1" ht="13.5"/>
  </sheetData>
  <autoFilter ref="A5:R57">
    <extLst/>
  </autoFilter>
  <mergeCells count="19">
    <mergeCell ref="A1:R1"/>
    <mergeCell ref="A2:D2"/>
    <mergeCell ref="I2:J2"/>
    <mergeCell ref="G3:H3"/>
    <mergeCell ref="I3:Q3"/>
    <mergeCell ref="A6:D6"/>
    <mergeCell ref="A7:D7"/>
    <mergeCell ref="A27:D27"/>
    <mergeCell ref="A29:D29"/>
    <mergeCell ref="A41:D41"/>
    <mergeCell ref="A54:D54"/>
    <mergeCell ref="A55:D55"/>
    <mergeCell ref="A3:A4"/>
    <mergeCell ref="B3:B4"/>
    <mergeCell ref="C3:C4"/>
    <mergeCell ref="D3:D4"/>
    <mergeCell ref="E3:E4"/>
    <mergeCell ref="F3:F4"/>
    <mergeCell ref="R3:R4"/>
  </mergeCells>
  <printOptions horizontalCentered="1"/>
  <pageMargins left="0.314583333333333" right="0.236111111111111" top="0.409027777777778" bottom="0.409027777777778" header="0.5" footer="0.5"/>
  <pageSetup paperSize="8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唐坚</cp:lastModifiedBy>
  <cp:revision>0</cp:revision>
  <dcterms:created xsi:type="dcterms:W3CDTF">2022-05-21T06:13:00Z</dcterms:created>
  <dcterms:modified xsi:type="dcterms:W3CDTF">2023-11-30T10:38:04Z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A94E70FFB7E64819A1B61861D0EBB691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